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伝票転記" sheetId="1" r:id="rId1"/>
    <sheet name="日別転記" sheetId="2" r:id="rId2"/>
    <sheet name="得意先別転記" sheetId="3" r:id="rId3"/>
    <sheet name="合計転記" sheetId="4" r:id="rId4"/>
    <sheet name="勘定奉行21 VerⅡ" sheetId="5" r:id="rId5"/>
  </sheets>
  <definedNames>
    <definedName name="_xlnm.Print_Titles" localSheetId="4">'勘定奉行21 VerⅡ'!$1:$1</definedName>
  </definedNames>
  <calcPr fullCalcOnLoad="1"/>
</workbook>
</file>

<file path=xl/comments1.xml><?xml version="1.0" encoding="utf-8"?>
<comments xmlns="http://schemas.openxmlformats.org/spreadsheetml/2006/main">
  <authors>
    <author>mituhiro</author>
  </authors>
  <commentList>
    <comment ref="W1" authorId="0">
      <text>
        <r>
          <rPr>
            <sz val="9"/>
            <rFont val="ＭＳ Ｐゴシック"/>
            <family val="3"/>
          </rPr>
          <t>伝票転記の場合のみ、次の中から摘要設定選択できます。
【売上】：
　○ 得意先ｺｰﾄﾞ&amp;奉行補助&amp;伝票no&amp;ﾃﾞｰﾀno
　○ 得意先ｺｰﾄﾞ&amp;奉行補助&amp;伝票no&amp;回収予定日
　○ 得意先ｺｰﾄﾞ&amp;奉行補助&amp;伝票no&amp;回収予定月日&amp;回収条件
　○ 摘要1&amp;摘要2
【入金】：
　○ 得意先ｺｰﾄﾞ&amp;奉行補助&amp;伝票no&amp;ﾃﾞｰﾀno
　○ 得意先ｺｰﾄﾞ&amp;奉行補助&amp;伝票no&amp;回収予定日
　○ 摘要1&amp;摘要2</t>
        </r>
      </text>
    </comment>
  </commentList>
</comments>
</file>

<file path=xl/sharedStrings.xml><?xml version="1.0" encoding="utf-8"?>
<sst xmlns="http://schemas.openxmlformats.org/spreadsheetml/2006/main" count="993" uniqueCount="148">
  <si>
    <t>*</t>
  </si>
  <si>
    <t xml:space="preserve"> </t>
  </si>
  <si>
    <t xml:space="preserve">      </t>
  </si>
  <si>
    <t xml:space="preserve">    </t>
  </si>
  <si>
    <t xml:space="preserve">  </t>
  </si>
  <si>
    <t>20070120 税掛請</t>
  </si>
  <si>
    <t>20070120 掛売上</t>
  </si>
  <si>
    <t>20070120 掛売返</t>
  </si>
  <si>
    <t>20070121 掛売上</t>
  </si>
  <si>
    <t>20070124 掛売上</t>
  </si>
  <si>
    <t>20070131 現金入</t>
  </si>
  <si>
    <t>20070131 小切入</t>
  </si>
  <si>
    <t>20070131 振込入</t>
  </si>
  <si>
    <t>20070131 手形入</t>
  </si>
  <si>
    <t>20070131 振込料</t>
  </si>
  <si>
    <t>20070131 値引</t>
  </si>
  <si>
    <t>伝票区切</t>
  </si>
  <si>
    <t>決算処理フラグ</t>
  </si>
  <si>
    <t>伝票日付</t>
  </si>
  <si>
    <t>伝票番号</t>
  </si>
  <si>
    <t>部門コード</t>
  </si>
  <si>
    <t>総勘定科目コード</t>
  </si>
  <si>
    <t>補助科目コード</t>
  </si>
  <si>
    <t>借方金額</t>
  </si>
  <si>
    <t>消費税金額</t>
  </si>
  <si>
    <t>消費税計算区分</t>
  </si>
  <si>
    <t>税区分</t>
  </si>
  <si>
    <t>事業区分</t>
  </si>
  <si>
    <t>貸方金額</t>
  </si>
  <si>
    <t>摘要名</t>
  </si>
  <si>
    <t>仕訳明細の区切</t>
  </si>
  <si>
    <t>東京共通設定1/25</t>
  </si>
  <si>
    <t>消費税請求時自動計算</t>
  </si>
  <si>
    <t>訂正1/25</t>
  </si>
  <si>
    <t>伝票毎外税</t>
  </si>
  <si>
    <t>伝票毎内税</t>
  </si>
  <si>
    <t>売掛金</t>
  </si>
  <si>
    <t>売掛金</t>
  </si>
  <si>
    <t>売上高</t>
  </si>
  <si>
    <t>売上高</t>
  </si>
  <si>
    <t>売上値引戻り高</t>
  </si>
  <si>
    <t>売上値引戻り高</t>
  </si>
  <si>
    <t>借　　　　方</t>
  </si>
  <si>
    <t>貸　　　方</t>
  </si>
  <si>
    <t>現金</t>
  </si>
  <si>
    <t>当座預金</t>
  </si>
  <si>
    <t>受取手形</t>
  </si>
  <si>
    <t>雑費</t>
  </si>
  <si>
    <t>総勘定科目名</t>
  </si>
  <si>
    <t>税処理区分</t>
  </si>
  <si>
    <t>請求時外税</t>
  </si>
  <si>
    <t>20070118 掛売上</t>
  </si>
  <si>
    <t>伝票毎外税+伝票毎内税</t>
  </si>
  <si>
    <t>伝票毎外税+伝票毎内税</t>
  </si>
  <si>
    <t>20070119 掛売上</t>
  </si>
  <si>
    <t>20070119 品値引</t>
  </si>
  <si>
    <t>伝票毎内税+請求時外税</t>
  </si>
  <si>
    <t>売掛金</t>
  </si>
  <si>
    <t>伝票毎外税の場合は、売掛金 37,800　／　売上高 36,000　税　1,800　となり、貸方消費税計算区分は空白である。</t>
  </si>
  <si>
    <t>伝票毎内税の場合は、売掛金 37,800　／　売上高 37,800 (税　1,800) となり、貸方消費税計算区分は １ である。</t>
  </si>
  <si>
    <t>請求時一括外税で</t>
  </si>
  <si>
    <t>◆</t>
  </si>
  <si>
    <t>a.</t>
  </si>
  <si>
    <t>b.</t>
  </si>
  <si>
    <t>　(1) 通常伝票</t>
  </si>
  <si>
    <t>　(2) 一括税伝票</t>
  </si>
  <si>
    <t>一括税出力の場合は、売掛金 23,244　／　売上高 23,244 (税　23,244) となり、貸方消費税計算区分は 1 である。</t>
  </si>
  <si>
    <t>調整税出力の場合は、売掛金 　　　1　／　売上高 　　　　1 (税　　　　1 ) となり、貸方消費税計算区分は 1 である。</t>
  </si>
  <si>
    <t>伝票毎転記の場合は、伝票単位で税処理区分（伝票毎外税/伝票毎内税/請求時一括外税）がわかるので、伝票毎に消費税計算区分を設定したらよい。</t>
  </si>
  <si>
    <t>日別転記の場合は、税処理区分の異なる伝票を日付で集計するので、外税伝票は内税化して集計しなければいけない。</t>
  </si>
  <si>
    <t>売掛金　37,800+329,600=367,400</t>
  </si>
  <si>
    <t>外税伝票売上　36,000+1,800=37,800</t>
  </si>
  <si>
    <t>外税伝票売上　37,800 + 内税伝票売上 329,600 = 367,400</t>
  </si>
  <si>
    <t>外税　1,800 + 内税　15,695 = 17,495</t>
  </si>
  <si>
    <t>売掛金 367,400　／　売上高 367,400　(税 17,495) となり、貸方消費税計算区分は 1 である。</t>
  </si>
  <si>
    <t>①</t>
  </si>
  <si>
    <t>②</t>
  </si>
  <si>
    <t>②</t>
  </si>
  <si>
    <t>③</t>
  </si>
  <si>
    <t>請求時外税が混在した場合</t>
  </si>
  <si>
    <t>　(2) 一括税伝票　（伝区が別になるので通常伝票と集計されない）</t>
  </si>
  <si>
    <t>・税処理方法を、税込自動計算処理として受け入れる場合で、消費税金額を指定する場合に入力します。
　また、消費税金額を受け入れ時に自動計算させるときには、「スペース」を桁数分入力して下さい。自動計算時の端数処理は、｢導入処理」－「科目体系登録」－「総勘定科目登録」ー「属性登録」に従います。
・税処理方法を、税抜自動計算処理として受け入れる場合は、消費税金額を入力します。なお、消費税金額を受け入れ時に自動計算させることはできません。
・税処理方法を、税抜別段処理として受け入れる場合は、「スペース」を桁数分入力</t>
  </si>
  <si>
    <t>伝票項目</t>
  </si>
  <si>
    <t>入力桁数</t>
  </si>
  <si>
    <t>内　　　容</t>
  </si>
  <si>
    <t>必須</t>
  </si>
  <si>
    <t>数字1桁</t>
  </si>
  <si>
    <t>・伝票先頭行（1行目）のみ「＊」、2行目以降は「スペース」を入力します。</t>
  </si>
  <si>
    <t>・「第1四半期決算月」　「中間決算月」　「第３四半期決算月」　｢決算整理月」の場合は「1」、その他（通常月）の場合は「スペース」を入力します。</t>
  </si>
  <si>
    <t>数字6桁</t>
  </si>
  <si>
    <t>・年は会社情報登録の内容に準じ、西暦選択なら西暦年で入力します。
・年月日とも各数字2桁で連続して入力して下さい。また1桁の場合は前に「0」をつけて2桁表記として下さい。
例）平成9年1月1日→090101
　　　2004年７月7日→040707
・｛伝票区切｝が「＊」の場合は、必ず入力してください。
　｛伝票区切が「スペース」の場合、伝票日付は桁数分「スペース」でも問題ありません。　　　　　　　　　　　　　　　　　　　　　　　　　　　　　　　　</t>
  </si>
  <si>
    <t>・伝票番号を指定する場合に入力します。
・伝票番号を付けたくない場合は「0」をセットして下さい。
・「伝票区切」が「＊」の場合、伝票番号が全て「スペース」の時は、伝票番号指定での選択に従って自動付番されます。⇒伝票番号指定を参照　
・｢伝票区切」が「スペース」の場合、伝票番号は桁数分「スペース」でも問題ありません。</t>
  </si>
  <si>
    <t>文字</t>
  </si>
  <si>
    <t>数字4桁</t>
  </si>
  <si>
    <t>・部門コードを指定する場合に入力します。全て「スペース」が入力されている場合は、「0：その他部門」扱いとなります。
・部門を登録していない場合は、「スペース」をセットして下さい。</t>
  </si>
  <si>
    <t>金額</t>
  </si>
  <si>
    <t>・総勘定科目コードを指定する場合に入力します。
・全て「スペース」が入力されている場合は、その貸借側の各項目は入力の有無に関わらず強制的に全て「スペース」がセットされます。</t>
  </si>
  <si>
    <t>・補助科目コードを指定する場合に入力します。全て「スペース」が入力されている場合は、「0：その他補助」扱いとなります。
・補助科目を登録していない場合は、「スペース」をセットして下さい。</t>
  </si>
  <si>
    <t>数字11桁</t>
  </si>
  <si>
    <t>・税処理方法を、税込自動計算処理として受け入れる場合は、税込金額を入力します。
　税抜別段処理・税抜自動計算処理として受け入れる場合は、税抜金額を入力します。
・総勘定科目コードを入力していない場合は、「スペース」を桁数分入力して下さい。</t>
  </si>
  <si>
    <t>数字10桁</t>
  </si>
  <si>
    <t>・税処理方法を、税込自動計算処理として受け入れる場合は、「1」を入力します。
・税処理方法を、税抜別段処理・税抜自動計算処理として受け入れる場合は、「スペース」を入力して下さい。
・金額を入力しない場合は、「スペース」を入力して下さい。</t>
  </si>
  <si>
    <t>数字2桁</t>
  </si>
  <si>
    <t>・全て「スペース」が入力されている場合は、「導入処理」－「科目体系登録」－「総勘定科目登録」－「属性登録」に従います。
・上記の設定と異なる税区分を指定する場合に入力します。</t>
  </si>
  <si>
    <t>・「スペース」が入力されている場合は、「導入処理」－「科目体系登録」－｢総勘定科目登録」－「属性登録」に従います。
・上記の設定と異なる事業区分を指定する場合に入力します。
　0：未確定、1：第１種、2：第2種、３：第3種、４：第4種、5、第5種</t>
  </si>
  <si>
    <t>入力内容は借方と同じです。</t>
  </si>
  <si>
    <t>同上</t>
  </si>
  <si>
    <t>数字１０桁</t>
  </si>
  <si>
    <t>数字２桁</t>
  </si>
  <si>
    <t>数字</t>
  </si>
  <si>
    <t>数字１桁</t>
  </si>
  <si>
    <t>文字</t>
  </si>
  <si>
    <t>摘要</t>
  </si>
  <si>
    <t>全角文字20桁
（半角文字40桁）</t>
  </si>
  <si>
    <t>・摘要を指定する場合に入力します。半角全角の混在が可能です。
・摘要を指定しない場合は、「スペース」を桁数分セットして下さい。</t>
  </si>
  <si>
    <t>２桁（2バイト）</t>
  </si>
  <si>
    <t>リターンコード（ＣＲ＋ＬＦ）</t>
  </si>
  <si>
    <t>合　　計</t>
  </si>
  <si>
    <t>150桁</t>
  </si>
  <si>
    <t>各項目の総桁数（128）＋各項目の区切（20）＋仕訳明細の区切（2）</t>
  </si>
  <si>
    <t>借　方　項　目</t>
  </si>
  <si>
    <t>貸　方　項　目</t>
  </si>
  <si>
    <t>ヘッダ項目</t>
  </si>
  <si>
    <t>0101～0131 1000501 1</t>
  </si>
  <si>
    <t>0101～0131 1000601 2</t>
  </si>
  <si>
    <t>0101～0131 1001001 3</t>
  </si>
  <si>
    <t xml:space="preserve">      </t>
  </si>
  <si>
    <t xml:space="preserve">    </t>
  </si>
  <si>
    <t>0101～0131 税掛請</t>
  </si>
  <si>
    <t>0101～0131 掛売上</t>
  </si>
  <si>
    <t>0101～0131 掛売返</t>
  </si>
  <si>
    <t>0101～0131 品値引</t>
  </si>
  <si>
    <t>0101～0131 現金入</t>
  </si>
  <si>
    <t>0101～0131 小切入</t>
  </si>
  <si>
    <t>0101～0131 振込入</t>
  </si>
  <si>
    <t>0101～0131 手形入</t>
  </si>
  <si>
    <t>0101～0131 振込料</t>
  </si>
  <si>
    <t>0101～0131 値引</t>
  </si>
  <si>
    <t>売掛金</t>
  </si>
  <si>
    <t>売上高</t>
  </si>
  <si>
    <t>得意先別転記の場合は、得意先によって税処理区分が異なるので、得意先集計毎に消費税計算区分を設定したらよい。</t>
  </si>
  <si>
    <t>合計転記の場合は、総勘定科目で集計するので、外税伝票は内税化して集計しなければいけない。</t>
  </si>
  <si>
    <t>伝票毎外税+伝票毎内税+請求時外税</t>
  </si>
  <si>
    <t>1/25</t>
  </si>
  <si>
    <t>一括税出力の場合は、売掛金 503,360　／　売上高 503,360　税　0　となり、貸方消費税計算区分は空白である。</t>
  </si>
  <si>
    <t>調整税出力の場合は、売掛金 528,528　／　売上高 528,528 (税　25,168) となり、貸方消費税計算区分は 1 である。</t>
  </si>
  <si>
    <t>調整税出力の場合は、売掛金 528,528　／　売上高 528,528  (税　25,168 ) となり、貸方消費税計算区分は 1 である。</t>
  </si>
  <si>
    <t>一括税出力の場合は、売掛金 503,360　／　売上高 503,360　(税       　0 ) となり、貸方消費税計算区分は 1 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</si>
</sst>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20" applyFill="1">
      <alignment/>
      <protection/>
    </xf>
    <xf numFmtId="0" fontId="0" fillId="3" borderId="2" xfId="20" applyFill="1" applyBorder="1" applyAlignment="1">
      <alignment horizontal="center" vertical="top" wrapText="1"/>
      <protection/>
    </xf>
    <xf numFmtId="0" fontId="0" fillId="3" borderId="2" xfId="20" applyFill="1" applyBorder="1" applyAlignment="1">
      <alignment vertical="top" wrapText="1"/>
      <protection/>
    </xf>
    <xf numFmtId="0" fontId="0" fillId="3" borderId="2" xfId="20" applyFill="1" applyBorder="1" applyAlignment="1">
      <alignment vertical="center" wrapText="1"/>
      <protection/>
    </xf>
    <xf numFmtId="0" fontId="0" fillId="3" borderId="0" xfId="20" applyFill="1" applyAlignment="1">
      <alignment horizontal="center" vertical="top" wrapText="1"/>
      <protection/>
    </xf>
    <xf numFmtId="0" fontId="0" fillId="3" borderId="0" xfId="20" applyFill="1" applyAlignment="1">
      <alignment vertical="top" wrapText="1"/>
      <protection/>
    </xf>
    <xf numFmtId="0" fontId="0" fillId="3" borderId="0" xfId="20" applyFill="1" applyAlignment="1">
      <alignment vertical="center" wrapText="1"/>
      <protection/>
    </xf>
    <xf numFmtId="0" fontId="6" fillId="4" borderId="3" xfId="20" applyFont="1" applyFill="1" applyBorder="1" applyAlignment="1">
      <alignment horizontal="center" vertical="center" wrapText="1"/>
      <protection/>
    </xf>
    <xf numFmtId="0" fontId="0" fillId="3" borderId="4" xfId="20" applyFill="1" applyBorder="1" applyAlignment="1">
      <alignment vertical="center" wrapText="1"/>
      <protection/>
    </xf>
    <xf numFmtId="0" fontId="0" fillId="3" borderId="2" xfId="20" applyFill="1" applyBorder="1" applyAlignment="1">
      <alignment vertical="center"/>
      <protection/>
    </xf>
    <xf numFmtId="0" fontId="6" fillId="4" borderId="2" xfId="20" applyFont="1" applyFill="1" applyBorder="1" applyAlignment="1">
      <alignment horizontal="center" vertical="center" textRotation="255" wrapText="1"/>
      <protection/>
    </xf>
    <xf numFmtId="0" fontId="6" fillId="4" borderId="2" xfId="20" applyFont="1" applyFill="1" applyBorder="1" applyAlignment="1">
      <alignment horizontal="center" vertical="top" wrapText="1"/>
      <protection/>
    </xf>
    <xf numFmtId="0" fontId="0" fillId="3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38" fontId="0" fillId="3" borderId="7" xfId="16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8" fontId="0" fillId="3" borderId="2" xfId="16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38" fontId="0" fillId="3" borderId="15" xfId="16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38" fontId="0" fillId="3" borderId="19" xfId="16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38" fontId="0" fillId="3" borderId="23" xfId="16" applyFill="1" applyBorder="1" applyAlignment="1">
      <alignment vertical="center"/>
    </xf>
    <xf numFmtId="38" fontId="2" fillId="3" borderId="23" xfId="16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38" fontId="2" fillId="3" borderId="15" xfId="16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38" fontId="2" fillId="3" borderId="7" xfId="16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38" fontId="2" fillId="3" borderId="2" xfId="16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3" fillId="3" borderId="26" xfId="0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38" fontId="0" fillId="3" borderId="26" xfId="16" applyFill="1" applyBorder="1" applyAlignment="1">
      <alignment vertical="center"/>
    </xf>
    <xf numFmtId="38" fontId="2" fillId="3" borderId="26" xfId="16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8" fontId="0" fillId="3" borderId="15" xfId="16" applyFont="1" applyFill="1" applyBorder="1" applyAlignment="1">
      <alignment vertical="center"/>
    </xf>
    <xf numFmtId="38" fontId="0" fillId="3" borderId="2" xfId="16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38" fontId="0" fillId="3" borderId="7" xfId="16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38" fontId="0" fillId="3" borderId="26" xfId="16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38" fontId="2" fillId="5" borderId="23" xfId="16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 wrapText="1"/>
    </xf>
    <xf numFmtId="0" fontId="0" fillId="2" borderId="1" xfId="0" applyFill="1" applyBorder="1" applyAlignment="1">
      <alignment vertical="top" textRotation="255" wrapText="1"/>
    </xf>
    <xf numFmtId="0" fontId="0" fillId="3" borderId="15" xfId="0" applyFill="1" applyBorder="1" applyAlignment="1" quotePrefix="1">
      <alignment vertical="center"/>
    </xf>
    <xf numFmtId="0" fontId="0" fillId="3" borderId="19" xfId="0" applyFill="1" applyBorder="1" applyAlignment="1" quotePrefix="1">
      <alignment vertical="center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0" fillId="2" borderId="31" xfId="0" applyFill="1" applyBorder="1" applyAlignment="1">
      <alignment vertical="center" textRotation="255" wrapText="1"/>
    </xf>
    <xf numFmtId="0" fontId="0" fillId="2" borderId="32" xfId="0" applyFill="1" applyBorder="1" applyAlignment="1">
      <alignment vertical="center" textRotation="255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vertical="center" textRotation="255" wrapText="1"/>
    </xf>
    <xf numFmtId="0" fontId="0" fillId="2" borderId="37" xfId="0" applyFill="1" applyBorder="1" applyAlignment="1">
      <alignment vertical="center" textRotation="255" wrapText="1"/>
    </xf>
    <xf numFmtId="0" fontId="0" fillId="2" borderId="38" xfId="0" applyFill="1" applyBorder="1" applyAlignment="1">
      <alignment vertical="center" textRotation="255" wrapText="1"/>
    </xf>
    <xf numFmtId="0" fontId="0" fillId="2" borderId="39" xfId="0" applyFill="1" applyBorder="1" applyAlignment="1">
      <alignment vertical="center" textRotation="255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4" borderId="3" xfId="20" applyFont="1" applyFill="1" applyBorder="1" applyAlignment="1">
      <alignment horizontal="center" vertical="center" textRotation="255" wrapText="1"/>
      <protection/>
    </xf>
    <xf numFmtId="0" fontId="6" fillId="4" borderId="15" xfId="20" applyFont="1" applyFill="1" applyBorder="1" applyAlignment="1">
      <alignment horizontal="center" vertical="center" textRotation="255" wrapText="1"/>
      <protection/>
    </xf>
    <xf numFmtId="0" fontId="6" fillId="4" borderId="7" xfId="20" applyFont="1" applyFill="1" applyBorder="1" applyAlignment="1">
      <alignment horizontal="center" vertical="center" textRotation="255" wrapText="1"/>
      <protection/>
    </xf>
    <xf numFmtId="0" fontId="0" fillId="3" borderId="2" xfId="20" applyFont="1" applyFill="1" applyBorder="1" applyAlignment="1">
      <alignment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勘定奉行txtレイアウ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114300</xdr:rowOff>
    </xdr:from>
    <xdr:to>
      <xdr:col>4</xdr:col>
      <xdr:colOff>228600</xdr:colOff>
      <xdr:row>2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1276350" y="1685925"/>
          <a:ext cx="409575" cy="0"/>
        </a:xfrm>
        <a:prstGeom prst="line">
          <a:avLst/>
        </a:prstGeom>
        <a:noFill/>
        <a:ln w="158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</xdr:row>
      <xdr:rowOff>104775</xdr:rowOff>
    </xdr:from>
    <xdr:to>
      <xdr:col>4</xdr:col>
      <xdr:colOff>219075</xdr:colOff>
      <xdr:row>5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295400" y="2247900"/>
          <a:ext cx="3810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6</xdr:row>
      <xdr:rowOff>114300</xdr:rowOff>
    </xdr:from>
    <xdr:to>
      <xdr:col>4</xdr:col>
      <xdr:colOff>200025</xdr:colOff>
      <xdr:row>6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285875" y="2476500"/>
          <a:ext cx="3714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2.50390625" style="14" bestFit="1" customWidth="1"/>
    <col min="2" max="2" width="2.125" style="14" bestFit="1" customWidth="1"/>
    <col min="3" max="4" width="7.50390625" style="14" bestFit="1" customWidth="1"/>
    <col min="5" max="5" width="4.00390625" style="14" bestFit="1" customWidth="1"/>
    <col min="6" max="6" width="4.50390625" style="14" bestFit="1" customWidth="1"/>
    <col min="7" max="7" width="14.625" style="14" bestFit="1" customWidth="1"/>
    <col min="8" max="8" width="4.00390625" style="14" bestFit="1" customWidth="1"/>
    <col min="9" max="9" width="7.875" style="14" bestFit="1" customWidth="1"/>
    <col min="10" max="10" width="3.50390625" style="14" bestFit="1" customWidth="1"/>
    <col min="11" max="11" width="2.50390625" style="14" bestFit="1" customWidth="1"/>
    <col min="12" max="12" width="2.75390625" style="14" bestFit="1" customWidth="1"/>
    <col min="13" max="13" width="2.125" style="14" bestFit="1" customWidth="1"/>
    <col min="14" max="14" width="4.00390625" style="14" bestFit="1" customWidth="1"/>
    <col min="15" max="15" width="4.50390625" style="14" bestFit="1" customWidth="1"/>
    <col min="16" max="16" width="7.125" style="14" bestFit="1" customWidth="1"/>
    <col min="17" max="17" width="4.00390625" style="14" bestFit="1" customWidth="1"/>
    <col min="18" max="18" width="7.875" style="14" bestFit="1" customWidth="1"/>
    <col min="19" max="19" width="6.875" style="14" bestFit="1" customWidth="1"/>
    <col min="20" max="20" width="2.50390625" style="14" bestFit="1" customWidth="1"/>
    <col min="21" max="21" width="2.75390625" style="14" bestFit="1" customWidth="1"/>
    <col min="22" max="22" width="2.125" style="14" bestFit="1" customWidth="1"/>
    <col min="23" max="23" width="21.375" style="14" bestFit="1" customWidth="1"/>
    <col min="24" max="24" width="11.00390625" style="14" bestFit="1" customWidth="1"/>
    <col min="25" max="16384" width="9.00390625" style="14" customWidth="1"/>
  </cols>
  <sheetData>
    <row r="1" spans="1:24" ht="13.5" customHeight="1">
      <c r="A1" s="93" t="s">
        <v>16</v>
      </c>
      <c r="B1" s="95" t="s">
        <v>17</v>
      </c>
      <c r="C1" s="88" t="s">
        <v>18</v>
      </c>
      <c r="D1" s="88" t="s">
        <v>19</v>
      </c>
      <c r="E1" s="90" t="s">
        <v>42</v>
      </c>
      <c r="F1" s="91"/>
      <c r="G1" s="91"/>
      <c r="H1" s="91"/>
      <c r="I1" s="91"/>
      <c r="J1" s="91"/>
      <c r="K1" s="91"/>
      <c r="L1" s="91"/>
      <c r="M1" s="92"/>
      <c r="N1" s="90" t="s">
        <v>43</v>
      </c>
      <c r="O1" s="91"/>
      <c r="P1" s="91"/>
      <c r="Q1" s="91"/>
      <c r="R1" s="91"/>
      <c r="S1" s="91"/>
      <c r="T1" s="91"/>
      <c r="U1" s="91"/>
      <c r="V1" s="92"/>
      <c r="W1" s="97" t="s">
        <v>29</v>
      </c>
      <c r="X1" s="86" t="s">
        <v>49</v>
      </c>
    </row>
    <row r="2" spans="1:24" ht="95.25" thickBot="1">
      <c r="A2" s="94"/>
      <c r="B2" s="96"/>
      <c r="C2" s="89"/>
      <c r="D2" s="89"/>
      <c r="E2" s="83" t="s">
        <v>20</v>
      </c>
      <c r="F2" s="83" t="s">
        <v>21</v>
      </c>
      <c r="G2" s="1" t="s">
        <v>48</v>
      </c>
      <c r="H2" s="83" t="s">
        <v>22</v>
      </c>
      <c r="I2" s="83" t="s">
        <v>23</v>
      </c>
      <c r="J2" s="83" t="s">
        <v>24</v>
      </c>
      <c r="K2" s="83" t="s">
        <v>25</v>
      </c>
      <c r="L2" s="83" t="s">
        <v>26</v>
      </c>
      <c r="M2" s="83" t="s">
        <v>27</v>
      </c>
      <c r="N2" s="83" t="s">
        <v>20</v>
      </c>
      <c r="O2" s="83" t="s">
        <v>21</v>
      </c>
      <c r="P2" s="1" t="s">
        <v>48</v>
      </c>
      <c r="Q2" s="83" t="s">
        <v>22</v>
      </c>
      <c r="R2" s="83" t="s">
        <v>28</v>
      </c>
      <c r="S2" s="83" t="s">
        <v>24</v>
      </c>
      <c r="T2" s="83" t="s">
        <v>25</v>
      </c>
      <c r="U2" s="83" t="s">
        <v>26</v>
      </c>
      <c r="V2" s="83" t="s">
        <v>27</v>
      </c>
      <c r="W2" s="98"/>
      <c r="X2" s="87"/>
    </row>
    <row r="3" spans="1:24" ht="14.25" thickTop="1">
      <c r="A3" s="15" t="s">
        <v>0</v>
      </c>
      <c r="B3" s="16" t="s">
        <v>1</v>
      </c>
      <c r="C3" s="17">
        <v>190118</v>
      </c>
      <c r="D3" s="18">
        <v>8</v>
      </c>
      <c r="E3" s="17" t="s">
        <v>3</v>
      </c>
      <c r="F3" s="17">
        <v>135</v>
      </c>
      <c r="G3" s="19" t="s">
        <v>37</v>
      </c>
      <c r="H3" s="17">
        <v>1</v>
      </c>
      <c r="I3" s="20">
        <v>37800</v>
      </c>
      <c r="J3" s="17">
        <v>0</v>
      </c>
      <c r="K3" s="17" t="s">
        <v>1</v>
      </c>
      <c r="L3" s="17" t="s">
        <v>4</v>
      </c>
      <c r="M3" s="17" t="s">
        <v>1</v>
      </c>
      <c r="N3" s="17">
        <v>1</v>
      </c>
      <c r="O3" s="17">
        <v>500</v>
      </c>
      <c r="P3" s="19" t="s">
        <v>39</v>
      </c>
      <c r="Q3" s="17" t="s">
        <v>3</v>
      </c>
      <c r="R3" s="20">
        <v>36000</v>
      </c>
      <c r="S3" s="20">
        <v>1800</v>
      </c>
      <c r="T3" s="17" t="s">
        <v>1</v>
      </c>
      <c r="U3" s="17" t="s">
        <v>4</v>
      </c>
      <c r="V3" s="17" t="s">
        <v>1</v>
      </c>
      <c r="W3" s="17" t="s">
        <v>31</v>
      </c>
      <c r="X3" s="21" t="s">
        <v>34</v>
      </c>
    </row>
    <row r="4" spans="1:24" ht="13.5">
      <c r="A4" s="22" t="s">
        <v>0</v>
      </c>
      <c r="B4" s="23" t="s">
        <v>1</v>
      </c>
      <c r="C4" s="24">
        <v>190118</v>
      </c>
      <c r="D4" s="25">
        <v>9</v>
      </c>
      <c r="E4" s="24" t="s">
        <v>3</v>
      </c>
      <c r="F4" s="24">
        <v>135</v>
      </c>
      <c r="G4" s="26" t="s">
        <v>37</v>
      </c>
      <c r="H4" s="24">
        <v>2</v>
      </c>
      <c r="I4" s="27">
        <v>329600</v>
      </c>
      <c r="J4" s="24">
        <v>0</v>
      </c>
      <c r="K4" s="24" t="s">
        <v>1</v>
      </c>
      <c r="L4" s="24" t="s">
        <v>4</v>
      </c>
      <c r="M4" s="24" t="s">
        <v>1</v>
      </c>
      <c r="N4" s="24">
        <v>1</v>
      </c>
      <c r="O4" s="24">
        <v>500</v>
      </c>
      <c r="P4" s="26" t="s">
        <v>39</v>
      </c>
      <c r="Q4" s="24" t="s">
        <v>3</v>
      </c>
      <c r="R4" s="27">
        <v>329600</v>
      </c>
      <c r="S4" s="27">
        <v>15695</v>
      </c>
      <c r="T4" s="24">
        <v>1</v>
      </c>
      <c r="U4" s="24" t="s">
        <v>4</v>
      </c>
      <c r="V4" s="24" t="s">
        <v>1</v>
      </c>
      <c r="W4" s="24" t="s">
        <v>31</v>
      </c>
      <c r="X4" s="28" t="s">
        <v>35</v>
      </c>
    </row>
    <row r="5" spans="1:24" ht="13.5">
      <c r="A5" s="29" t="s">
        <v>0</v>
      </c>
      <c r="B5" s="30" t="s">
        <v>1</v>
      </c>
      <c r="C5" s="31">
        <v>190119</v>
      </c>
      <c r="D5" s="32">
        <v>10</v>
      </c>
      <c r="E5" s="31" t="s">
        <v>3</v>
      </c>
      <c r="F5" s="31">
        <v>135</v>
      </c>
      <c r="G5" s="33" t="s">
        <v>37</v>
      </c>
      <c r="H5" s="31">
        <v>1</v>
      </c>
      <c r="I5" s="34">
        <v>332514</v>
      </c>
      <c r="J5" s="31">
        <v>0</v>
      </c>
      <c r="K5" s="31" t="s">
        <v>1</v>
      </c>
      <c r="L5" s="31" t="s">
        <v>4</v>
      </c>
      <c r="M5" s="31" t="s">
        <v>1</v>
      </c>
      <c r="N5" s="31">
        <v>1</v>
      </c>
      <c r="O5" s="31">
        <v>500</v>
      </c>
      <c r="P5" s="33" t="s">
        <v>39</v>
      </c>
      <c r="Q5" s="31" t="s">
        <v>3</v>
      </c>
      <c r="R5" s="34">
        <v>316680</v>
      </c>
      <c r="S5" s="34">
        <v>15834</v>
      </c>
      <c r="T5" s="31" t="s">
        <v>1</v>
      </c>
      <c r="U5" s="31" t="s">
        <v>4</v>
      </c>
      <c r="V5" s="31" t="s">
        <v>1</v>
      </c>
      <c r="W5" s="31" t="s">
        <v>31</v>
      </c>
      <c r="X5" s="35" t="s">
        <v>34</v>
      </c>
    </row>
    <row r="6" spans="1:24" ht="13.5">
      <c r="A6" s="15" t="s">
        <v>1</v>
      </c>
      <c r="B6" s="16" t="s">
        <v>1</v>
      </c>
      <c r="C6" s="17">
        <v>190119</v>
      </c>
      <c r="D6" s="18">
        <v>10</v>
      </c>
      <c r="E6" s="17">
        <v>1</v>
      </c>
      <c r="F6" s="17">
        <v>520</v>
      </c>
      <c r="G6" s="19" t="s">
        <v>41</v>
      </c>
      <c r="H6" s="17" t="s">
        <v>3</v>
      </c>
      <c r="I6" s="20">
        <v>680</v>
      </c>
      <c r="J6" s="17">
        <v>34</v>
      </c>
      <c r="K6" s="17" t="s">
        <v>1</v>
      </c>
      <c r="L6" s="17" t="s">
        <v>4</v>
      </c>
      <c r="M6" s="17" t="s">
        <v>1</v>
      </c>
      <c r="N6" s="17" t="s">
        <v>3</v>
      </c>
      <c r="O6" s="17">
        <v>135</v>
      </c>
      <c r="P6" s="19" t="s">
        <v>37</v>
      </c>
      <c r="Q6" s="17">
        <v>1</v>
      </c>
      <c r="R6" s="20">
        <v>714</v>
      </c>
      <c r="S6" s="20">
        <v>0</v>
      </c>
      <c r="T6" s="17" t="s">
        <v>1</v>
      </c>
      <c r="U6" s="17" t="s">
        <v>4</v>
      </c>
      <c r="V6" s="17" t="s">
        <v>1</v>
      </c>
      <c r="W6" s="17" t="s">
        <v>31</v>
      </c>
      <c r="X6" s="21" t="s">
        <v>34</v>
      </c>
    </row>
    <row r="7" spans="1:24" ht="13.5">
      <c r="A7" s="29" t="s">
        <v>0</v>
      </c>
      <c r="B7" s="30" t="s">
        <v>1</v>
      </c>
      <c r="C7" s="31">
        <v>190120</v>
      </c>
      <c r="D7" s="32">
        <v>13</v>
      </c>
      <c r="E7" s="31" t="s">
        <v>3</v>
      </c>
      <c r="F7" s="31">
        <v>135</v>
      </c>
      <c r="G7" s="33" t="s">
        <v>37</v>
      </c>
      <c r="H7" s="31">
        <v>3</v>
      </c>
      <c r="I7" s="34">
        <v>503360</v>
      </c>
      <c r="J7" s="31">
        <v>0</v>
      </c>
      <c r="K7" s="31" t="s">
        <v>1</v>
      </c>
      <c r="L7" s="31" t="s">
        <v>4</v>
      </c>
      <c r="M7" s="31" t="s">
        <v>1</v>
      </c>
      <c r="N7" s="31">
        <v>1</v>
      </c>
      <c r="O7" s="31">
        <v>500</v>
      </c>
      <c r="P7" s="33" t="s">
        <v>39</v>
      </c>
      <c r="Q7" s="31" t="s">
        <v>3</v>
      </c>
      <c r="R7" s="34">
        <v>503360</v>
      </c>
      <c r="S7" s="34">
        <v>0</v>
      </c>
      <c r="T7" s="31" t="s">
        <v>1</v>
      </c>
      <c r="U7" s="31" t="s">
        <v>4</v>
      </c>
      <c r="V7" s="31" t="s">
        <v>1</v>
      </c>
      <c r="W7" s="31" t="s">
        <v>31</v>
      </c>
      <c r="X7" s="35" t="s">
        <v>50</v>
      </c>
    </row>
    <row r="8" spans="1:24" ht="13.5">
      <c r="A8" s="15" t="s">
        <v>1</v>
      </c>
      <c r="B8" s="16" t="s">
        <v>1</v>
      </c>
      <c r="C8" s="17">
        <v>190120</v>
      </c>
      <c r="D8" s="18">
        <v>13</v>
      </c>
      <c r="E8" s="17">
        <v>1</v>
      </c>
      <c r="F8" s="17">
        <v>520</v>
      </c>
      <c r="G8" s="19" t="s">
        <v>41</v>
      </c>
      <c r="H8" s="17" t="s">
        <v>3</v>
      </c>
      <c r="I8" s="20">
        <v>38480</v>
      </c>
      <c r="J8" s="17">
        <v>0</v>
      </c>
      <c r="K8" s="17" t="s">
        <v>1</v>
      </c>
      <c r="L8" s="17" t="s">
        <v>4</v>
      </c>
      <c r="M8" s="17" t="s">
        <v>1</v>
      </c>
      <c r="N8" s="17" t="s">
        <v>3</v>
      </c>
      <c r="O8" s="17">
        <v>135</v>
      </c>
      <c r="P8" s="19" t="s">
        <v>37</v>
      </c>
      <c r="Q8" s="17">
        <v>3</v>
      </c>
      <c r="R8" s="20">
        <v>38480</v>
      </c>
      <c r="S8" s="20">
        <v>0</v>
      </c>
      <c r="T8" s="17" t="s">
        <v>1</v>
      </c>
      <c r="U8" s="17" t="s">
        <v>4</v>
      </c>
      <c r="V8" s="17" t="s">
        <v>1</v>
      </c>
      <c r="W8" s="17" t="s">
        <v>31</v>
      </c>
      <c r="X8" s="21" t="s">
        <v>50</v>
      </c>
    </row>
    <row r="9" spans="1:24" ht="13.5">
      <c r="A9" s="22" t="s">
        <v>0</v>
      </c>
      <c r="B9" s="23" t="s">
        <v>1</v>
      </c>
      <c r="C9" s="24">
        <v>190120</v>
      </c>
      <c r="D9" s="25">
        <v>999999</v>
      </c>
      <c r="E9" s="24" t="s">
        <v>3</v>
      </c>
      <c r="F9" s="24">
        <v>135</v>
      </c>
      <c r="G9" s="26" t="s">
        <v>37</v>
      </c>
      <c r="H9" s="24">
        <v>3</v>
      </c>
      <c r="I9" s="27">
        <v>23244</v>
      </c>
      <c r="J9" s="24">
        <v>0</v>
      </c>
      <c r="K9" s="24" t="s">
        <v>1</v>
      </c>
      <c r="L9" s="24" t="s">
        <v>4</v>
      </c>
      <c r="M9" s="24" t="s">
        <v>1</v>
      </c>
      <c r="N9" s="24" t="s">
        <v>3</v>
      </c>
      <c r="O9" s="24">
        <v>500</v>
      </c>
      <c r="P9" s="26" t="s">
        <v>39</v>
      </c>
      <c r="Q9" s="24" t="s">
        <v>3</v>
      </c>
      <c r="R9" s="27">
        <v>23244</v>
      </c>
      <c r="S9" s="27">
        <v>23244</v>
      </c>
      <c r="T9" s="24">
        <v>1</v>
      </c>
      <c r="U9" s="24" t="s">
        <v>4</v>
      </c>
      <c r="V9" s="24" t="s">
        <v>1</v>
      </c>
      <c r="W9" s="24" t="s">
        <v>32</v>
      </c>
      <c r="X9" s="28" t="s">
        <v>50</v>
      </c>
    </row>
    <row r="10" spans="1:24" ht="13.5">
      <c r="A10" s="22" t="s">
        <v>0</v>
      </c>
      <c r="B10" s="23" t="s">
        <v>1</v>
      </c>
      <c r="C10" s="24">
        <v>190121</v>
      </c>
      <c r="D10" s="25">
        <v>11</v>
      </c>
      <c r="E10" s="24" t="s">
        <v>3</v>
      </c>
      <c r="F10" s="24">
        <v>135</v>
      </c>
      <c r="G10" s="26" t="s">
        <v>37</v>
      </c>
      <c r="H10" s="24">
        <v>2</v>
      </c>
      <c r="I10" s="27">
        <v>65000</v>
      </c>
      <c r="J10" s="24">
        <v>0</v>
      </c>
      <c r="K10" s="24" t="s">
        <v>1</v>
      </c>
      <c r="L10" s="24" t="s">
        <v>4</v>
      </c>
      <c r="M10" s="24" t="s">
        <v>1</v>
      </c>
      <c r="N10" s="24">
        <v>1</v>
      </c>
      <c r="O10" s="24">
        <v>500</v>
      </c>
      <c r="P10" s="26" t="s">
        <v>39</v>
      </c>
      <c r="Q10" s="24" t="s">
        <v>3</v>
      </c>
      <c r="R10" s="27">
        <v>65000</v>
      </c>
      <c r="S10" s="27">
        <v>3095</v>
      </c>
      <c r="T10" s="24">
        <v>1</v>
      </c>
      <c r="U10" s="24" t="s">
        <v>4</v>
      </c>
      <c r="V10" s="24" t="s">
        <v>1</v>
      </c>
      <c r="W10" s="24" t="s">
        <v>31</v>
      </c>
      <c r="X10" s="28" t="s">
        <v>35</v>
      </c>
    </row>
    <row r="11" spans="1:24" ht="13.5">
      <c r="A11" s="22" t="s">
        <v>0</v>
      </c>
      <c r="B11" s="23" t="s">
        <v>1</v>
      </c>
      <c r="C11" s="24">
        <v>190121</v>
      </c>
      <c r="D11" s="25">
        <v>12</v>
      </c>
      <c r="E11" s="24" t="s">
        <v>3</v>
      </c>
      <c r="F11" s="24">
        <v>135</v>
      </c>
      <c r="G11" s="26" t="s">
        <v>37</v>
      </c>
      <c r="H11" s="24">
        <v>3</v>
      </c>
      <c r="I11" s="27">
        <v>368800</v>
      </c>
      <c r="J11" s="24">
        <v>0</v>
      </c>
      <c r="K11" s="24" t="s">
        <v>1</v>
      </c>
      <c r="L11" s="24" t="s">
        <v>4</v>
      </c>
      <c r="M11" s="24" t="s">
        <v>1</v>
      </c>
      <c r="N11" s="24">
        <v>1</v>
      </c>
      <c r="O11" s="24">
        <v>500</v>
      </c>
      <c r="P11" s="26" t="s">
        <v>39</v>
      </c>
      <c r="Q11" s="24" t="s">
        <v>3</v>
      </c>
      <c r="R11" s="27">
        <v>368800</v>
      </c>
      <c r="S11" s="27">
        <v>0</v>
      </c>
      <c r="T11" s="24" t="s">
        <v>1</v>
      </c>
      <c r="U11" s="24" t="s">
        <v>4</v>
      </c>
      <c r="V11" s="24" t="s">
        <v>1</v>
      </c>
      <c r="W11" s="24" t="s">
        <v>31</v>
      </c>
      <c r="X11" s="28" t="s">
        <v>50</v>
      </c>
    </row>
    <row r="12" spans="1:24" ht="13.5">
      <c r="A12" s="22" t="s">
        <v>0</v>
      </c>
      <c r="B12" s="23" t="s">
        <v>1</v>
      </c>
      <c r="C12" s="24">
        <v>190124</v>
      </c>
      <c r="D12" s="25">
        <v>14</v>
      </c>
      <c r="E12" s="24" t="s">
        <v>3</v>
      </c>
      <c r="F12" s="24">
        <v>135</v>
      </c>
      <c r="G12" s="26" t="s">
        <v>37</v>
      </c>
      <c r="H12" s="24">
        <v>1</v>
      </c>
      <c r="I12" s="27">
        <v>31080</v>
      </c>
      <c r="J12" s="24">
        <v>0</v>
      </c>
      <c r="K12" s="24" t="s">
        <v>1</v>
      </c>
      <c r="L12" s="24" t="s">
        <v>4</v>
      </c>
      <c r="M12" s="24" t="s">
        <v>1</v>
      </c>
      <c r="N12" s="24">
        <v>1</v>
      </c>
      <c r="O12" s="24">
        <v>500</v>
      </c>
      <c r="P12" s="26" t="s">
        <v>39</v>
      </c>
      <c r="Q12" s="24" t="s">
        <v>3</v>
      </c>
      <c r="R12" s="27">
        <v>29600</v>
      </c>
      <c r="S12" s="27">
        <v>1480</v>
      </c>
      <c r="T12" s="24" t="s">
        <v>1</v>
      </c>
      <c r="U12" s="24" t="s">
        <v>4</v>
      </c>
      <c r="V12" s="24" t="s">
        <v>1</v>
      </c>
      <c r="W12" s="24" t="s">
        <v>33</v>
      </c>
      <c r="X12" s="28" t="s">
        <v>34</v>
      </c>
    </row>
    <row r="13" spans="1:24" ht="13.5">
      <c r="A13" s="29" t="s">
        <v>0</v>
      </c>
      <c r="B13" s="30" t="s">
        <v>1</v>
      </c>
      <c r="C13" s="31">
        <v>190131</v>
      </c>
      <c r="D13" s="32">
        <v>2</v>
      </c>
      <c r="E13" s="31" t="s">
        <v>3</v>
      </c>
      <c r="F13" s="31">
        <v>100</v>
      </c>
      <c r="G13" s="33" t="s">
        <v>44</v>
      </c>
      <c r="H13" s="31" t="s">
        <v>3</v>
      </c>
      <c r="I13" s="34">
        <v>10000</v>
      </c>
      <c r="J13" s="31">
        <v>0</v>
      </c>
      <c r="K13" s="31" t="s">
        <v>1</v>
      </c>
      <c r="L13" s="31" t="s">
        <v>4</v>
      </c>
      <c r="M13" s="31" t="s">
        <v>1</v>
      </c>
      <c r="N13" s="31" t="s">
        <v>3</v>
      </c>
      <c r="O13" s="31">
        <v>135</v>
      </c>
      <c r="P13" s="33" t="s">
        <v>37</v>
      </c>
      <c r="Q13" s="31">
        <v>1</v>
      </c>
      <c r="R13" s="34">
        <v>151175</v>
      </c>
      <c r="S13" s="34">
        <v>0</v>
      </c>
      <c r="T13" s="31" t="s">
        <v>1</v>
      </c>
      <c r="U13" s="31" t="s">
        <v>4</v>
      </c>
      <c r="V13" s="31" t="s">
        <v>1</v>
      </c>
      <c r="W13" s="84" t="s">
        <v>143</v>
      </c>
      <c r="X13" s="35" t="s">
        <v>34</v>
      </c>
    </row>
    <row r="14" spans="1:24" ht="13.5">
      <c r="A14" s="29" t="s">
        <v>1</v>
      </c>
      <c r="B14" s="30" t="s">
        <v>1</v>
      </c>
      <c r="C14" s="31">
        <v>190131</v>
      </c>
      <c r="D14" s="32">
        <v>2</v>
      </c>
      <c r="E14" s="31" t="s">
        <v>3</v>
      </c>
      <c r="F14" s="31">
        <v>100</v>
      </c>
      <c r="G14" s="33" t="s">
        <v>44</v>
      </c>
      <c r="H14" s="31" t="s">
        <v>3</v>
      </c>
      <c r="I14" s="34">
        <v>20000</v>
      </c>
      <c r="J14" s="31">
        <v>0</v>
      </c>
      <c r="K14" s="31" t="s">
        <v>1</v>
      </c>
      <c r="L14" s="31" t="s">
        <v>4</v>
      </c>
      <c r="M14" s="31" t="s">
        <v>1</v>
      </c>
      <c r="N14" s="31" t="s">
        <v>3</v>
      </c>
      <c r="O14" s="31" t="s">
        <v>3</v>
      </c>
      <c r="P14" s="31"/>
      <c r="Q14" s="31" t="s">
        <v>3</v>
      </c>
      <c r="R14" s="31">
        <v>0</v>
      </c>
      <c r="S14" s="31">
        <v>0</v>
      </c>
      <c r="T14" s="31" t="s">
        <v>1</v>
      </c>
      <c r="U14" s="31" t="s">
        <v>4</v>
      </c>
      <c r="V14" s="31" t="s">
        <v>1</v>
      </c>
      <c r="W14" s="84" t="s">
        <v>143</v>
      </c>
      <c r="X14" s="35"/>
    </row>
    <row r="15" spans="1:24" ht="13.5">
      <c r="A15" s="29" t="s">
        <v>1</v>
      </c>
      <c r="B15" s="30" t="s">
        <v>1</v>
      </c>
      <c r="C15" s="31">
        <v>190131</v>
      </c>
      <c r="D15" s="32">
        <v>2</v>
      </c>
      <c r="E15" s="31" t="s">
        <v>3</v>
      </c>
      <c r="F15" s="31">
        <v>110</v>
      </c>
      <c r="G15" s="33" t="s">
        <v>45</v>
      </c>
      <c r="H15" s="31" t="s">
        <v>3</v>
      </c>
      <c r="I15" s="34">
        <v>90000</v>
      </c>
      <c r="J15" s="31">
        <v>0</v>
      </c>
      <c r="K15" s="31" t="s">
        <v>1</v>
      </c>
      <c r="L15" s="31" t="s">
        <v>4</v>
      </c>
      <c r="M15" s="31" t="s">
        <v>1</v>
      </c>
      <c r="N15" s="31" t="s">
        <v>3</v>
      </c>
      <c r="O15" s="31" t="s">
        <v>3</v>
      </c>
      <c r="P15" s="31"/>
      <c r="Q15" s="31" t="s">
        <v>3</v>
      </c>
      <c r="R15" s="31">
        <v>0</v>
      </c>
      <c r="S15" s="31">
        <v>0</v>
      </c>
      <c r="T15" s="31" t="s">
        <v>1</v>
      </c>
      <c r="U15" s="31" t="s">
        <v>4</v>
      </c>
      <c r="V15" s="31" t="s">
        <v>1</v>
      </c>
      <c r="W15" s="84" t="s">
        <v>143</v>
      </c>
      <c r="X15" s="35"/>
    </row>
    <row r="16" spans="1:24" ht="13.5">
      <c r="A16" s="29" t="s">
        <v>1</v>
      </c>
      <c r="B16" s="30" t="s">
        <v>1</v>
      </c>
      <c r="C16" s="31">
        <v>190131</v>
      </c>
      <c r="D16" s="32">
        <v>2</v>
      </c>
      <c r="E16" s="31" t="s">
        <v>3</v>
      </c>
      <c r="F16" s="31">
        <v>130</v>
      </c>
      <c r="G16" s="33" t="s">
        <v>46</v>
      </c>
      <c r="H16" s="31" t="s">
        <v>3</v>
      </c>
      <c r="I16" s="34">
        <v>30000</v>
      </c>
      <c r="J16" s="31">
        <v>0</v>
      </c>
      <c r="K16" s="31" t="s">
        <v>1</v>
      </c>
      <c r="L16" s="31" t="s">
        <v>4</v>
      </c>
      <c r="M16" s="31" t="s">
        <v>1</v>
      </c>
      <c r="N16" s="31" t="s">
        <v>3</v>
      </c>
      <c r="O16" s="31" t="s">
        <v>3</v>
      </c>
      <c r="P16" s="31"/>
      <c r="Q16" s="31" t="s">
        <v>3</v>
      </c>
      <c r="R16" s="31">
        <v>0</v>
      </c>
      <c r="S16" s="31">
        <v>0</v>
      </c>
      <c r="T16" s="31" t="s">
        <v>1</v>
      </c>
      <c r="U16" s="31" t="s">
        <v>4</v>
      </c>
      <c r="V16" s="31" t="s">
        <v>1</v>
      </c>
      <c r="W16" s="84" t="s">
        <v>143</v>
      </c>
      <c r="X16" s="35"/>
    </row>
    <row r="17" spans="1:24" ht="13.5">
      <c r="A17" s="29" t="s">
        <v>1</v>
      </c>
      <c r="B17" s="30" t="s">
        <v>1</v>
      </c>
      <c r="C17" s="31">
        <v>190131</v>
      </c>
      <c r="D17" s="32">
        <v>2</v>
      </c>
      <c r="E17" s="31">
        <v>1</v>
      </c>
      <c r="F17" s="31">
        <v>782</v>
      </c>
      <c r="G17" s="33" t="s">
        <v>47</v>
      </c>
      <c r="H17" s="31" t="s">
        <v>3</v>
      </c>
      <c r="I17" s="34">
        <v>630</v>
      </c>
      <c r="J17" s="31">
        <v>30</v>
      </c>
      <c r="K17" s="31">
        <v>1</v>
      </c>
      <c r="L17" s="31" t="s">
        <v>4</v>
      </c>
      <c r="M17" s="31" t="s">
        <v>1</v>
      </c>
      <c r="N17" s="31" t="s">
        <v>3</v>
      </c>
      <c r="O17" s="31" t="s">
        <v>3</v>
      </c>
      <c r="P17" s="31"/>
      <c r="Q17" s="31" t="s">
        <v>3</v>
      </c>
      <c r="R17" s="31">
        <v>0</v>
      </c>
      <c r="S17" s="31">
        <v>0</v>
      </c>
      <c r="T17" s="31" t="s">
        <v>1</v>
      </c>
      <c r="U17" s="31" t="s">
        <v>4</v>
      </c>
      <c r="V17" s="31" t="s">
        <v>1</v>
      </c>
      <c r="W17" s="84" t="s">
        <v>143</v>
      </c>
      <c r="X17" s="35"/>
    </row>
    <row r="18" spans="1:24" ht="14.25" thickBot="1">
      <c r="A18" s="36" t="s">
        <v>1</v>
      </c>
      <c r="B18" s="37" t="s">
        <v>1</v>
      </c>
      <c r="C18" s="38">
        <v>190131</v>
      </c>
      <c r="D18" s="39">
        <v>2</v>
      </c>
      <c r="E18" s="38">
        <v>1</v>
      </c>
      <c r="F18" s="38">
        <v>520</v>
      </c>
      <c r="G18" s="40" t="s">
        <v>41</v>
      </c>
      <c r="H18" s="38" t="s">
        <v>3</v>
      </c>
      <c r="I18" s="41">
        <v>545</v>
      </c>
      <c r="J18" s="38">
        <v>25</v>
      </c>
      <c r="K18" s="38">
        <v>1</v>
      </c>
      <c r="L18" s="38" t="s">
        <v>4</v>
      </c>
      <c r="M18" s="38" t="s">
        <v>1</v>
      </c>
      <c r="N18" s="38" t="s">
        <v>3</v>
      </c>
      <c r="O18" s="38" t="s">
        <v>3</v>
      </c>
      <c r="P18" s="38"/>
      <c r="Q18" s="38" t="s">
        <v>3</v>
      </c>
      <c r="R18" s="38">
        <v>0</v>
      </c>
      <c r="S18" s="38">
        <v>0</v>
      </c>
      <c r="T18" s="38" t="s">
        <v>1</v>
      </c>
      <c r="U18" s="38" t="s">
        <v>4</v>
      </c>
      <c r="V18" s="38" t="s">
        <v>1</v>
      </c>
      <c r="W18" s="85" t="s">
        <v>143</v>
      </c>
      <c r="X18" s="42"/>
    </row>
    <row r="21" ht="13.5">
      <c r="C21" s="61" t="s">
        <v>68</v>
      </c>
    </row>
    <row r="23" spans="3:4" ht="13.5">
      <c r="C23" s="43" t="s">
        <v>61</v>
      </c>
      <c r="D23" s="14" t="s">
        <v>58</v>
      </c>
    </row>
    <row r="24" ht="13.5">
      <c r="C24" s="43"/>
    </row>
    <row r="25" spans="3:4" ht="13.5">
      <c r="C25" s="43" t="s">
        <v>61</v>
      </c>
      <c r="D25" s="14" t="s">
        <v>59</v>
      </c>
    </row>
    <row r="26" ht="13.5">
      <c r="C26" s="43"/>
    </row>
    <row r="27" spans="3:4" ht="13.5">
      <c r="C27" s="43" t="s">
        <v>61</v>
      </c>
      <c r="D27" s="14" t="s">
        <v>60</v>
      </c>
    </row>
    <row r="28" ht="13.5">
      <c r="D28" s="14" t="s">
        <v>64</v>
      </c>
    </row>
    <row r="29" spans="4:5" ht="13.5">
      <c r="D29" s="43" t="s">
        <v>62</v>
      </c>
      <c r="E29" s="14" t="s">
        <v>144</v>
      </c>
    </row>
    <row r="30" spans="4:5" ht="13.5">
      <c r="D30" s="43" t="s">
        <v>63</v>
      </c>
      <c r="E30" s="14" t="s">
        <v>145</v>
      </c>
    </row>
    <row r="31" ht="13.5">
      <c r="D31" s="14" t="s">
        <v>65</v>
      </c>
    </row>
    <row r="32" spans="4:5" ht="13.5">
      <c r="D32" s="43" t="s">
        <v>62</v>
      </c>
      <c r="E32" s="14" t="s">
        <v>66</v>
      </c>
    </row>
    <row r="33" spans="4:5" ht="13.5">
      <c r="D33" s="43" t="s">
        <v>63</v>
      </c>
      <c r="E33" s="14" t="s">
        <v>67</v>
      </c>
    </row>
  </sheetData>
  <mergeCells count="8">
    <mergeCell ref="A1:A2"/>
    <mergeCell ref="B1:B2"/>
    <mergeCell ref="C1:C2"/>
    <mergeCell ref="W1:W2"/>
    <mergeCell ref="X1:X2"/>
    <mergeCell ref="D1:D2"/>
    <mergeCell ref="E1:M1"/>
    <mergeCell ref="N1:V1"/>
  </mergeCells>
  <printOptions/>
  <pageMargins left="0.75" right="0.75" top="1" bottom="1" header="0.512" footer="0.512"/>
  <pageSetup fitToHeight="1" fitToWidth="1" horizontalDpi="400" verticalDpi="400" orientation="landscape" paperSize="9" scale="91" r:id="rId3"/>
  <headerFooter alignWithMargins="0">
    <oddHeader>&amp;L&amp;F&amp;A&amp;R2007/2/9</oddHeader>
    <oddFooter>&amp;Rアステム株式会社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 topLeftCell="A1">
      <selection activeCell="A1" sqref="A1:A2"/>
    </sheetView>
  </sheetViews>
  <sheetFormatPr defaultColWidth="9.00390625" defaultRowHeight="13.5"/>
  <cols>
    <col min="1" max="1" width="2.50390625" style="14" bestFit="1" customWidth="1"/>
    <col min="2" max="2" width="2.125" style="14" bestFit="1" customWidth="1"/>
    <col min="3" max="3" width="7.50390625" style="14" bestFit="1" customWidth="1"/>
    <col min="4" max="4" width="7.00390625" style="14" customWidth="1"/>
    <col min="5" max="5" width="4.00390625" style="14" bestFit="1" customWidth="1"/>
    <col min="6" max="6" width="4.50390625" style="14" bestFit="1" customWidth="1"/>
    <col min="7" max="7" width="14.625" style="14" bestFit="1" customWidth="1"/>
    <col min="8" max="8" width="4.00390625" style="14" bestFit="1" customWidth="1"/>
    <col min="9" max="9" width="7.875" style="14" bestFit="1" customWidth="1"/>
    <col min="10" max="10" width="3.50390625" style="14" bestFit="1" customWidth="1"/>
    <col min="11" max="11" width="2.50390625" style="14" bestFit="1" customWidth="1"/>
    <col min="12" max="12" width="2.75390625" style="14" bestFit="1" customWidth="1"/>
    <col min="13" max="13" width="2.125" style="14" bestFit="1" customWidth="1"/>
    <col min="14" max="14" width="4.00390625" style="14" bestFit="1" customWidth="1"/>
    <col min="15" max="15" width="4.50390625" style="14" bestFit="1" customWidth="1"/>
    <col min="16" max="16" width="7.125" style="14" bestFit="1" customWidth="1"/>
    <col min="17" max="17" width="4.00390625" style="14" bestFit="1" customWidth="1"/>
    <col min="18" max="18" width="7.875" style="14" bestFit="1" customWidth="1"/>
    <col min="19" max="19" width="6.875" style="14" bestFit="1" customWidth="1"/>
    <col min="20" max="20" width="2.50390625" style="14" bestFit="1" customWidth="1"/>
    <col min="21" max="21" width="2.75390625" style="14" bestFit="1" customWidth="1"/>
    <col min="22" max="22" width="2.125" style="14" bestFit="1" customWidth="1"/>
    <col min="23" max="23" width="16.375" style="14" bestFit="1" customWidth="1"/>
    <col min="24" max="24" width="22.50390625" style="14" bestFit="1" customWidth="1"/>
    <col min="25" max="16384" width="9.00390625" style="14" customWidth="1"/>
  </cols>
  <sheetData>
    <row r="1" spans="1:24" ht="13.5" customHeight="1">
      <c r="A1" s="93" t="s">
        <v>16</v>
      </c>
      <c r="B1" s="95" t="s">
        <v>17</v>
      </c>
      <c r="C1" s="88" t="s">
        <v>18</v>
      </c>
      <c r="D1" s="88" t="s">
        <v>19</v>
      </c>
      <c r="E1" s="90" t="s">
        <v>42</v>
      </c>
      <c r="F1" s="91"/>
      <c r="G1" s="91"/>
      <c r="H1" s="91"/>
      <c r="I1" s="91"/>
      <c r="J1" s="91"/>
      <c r="K1" s="91"/>
      <c r="L1" s="91"/>
      <c r="M1" s="92"/>
      <c r="N1" s="90" t="s">
        <v>43</v>
      </c>
      <c r="O1" s="91"/>
      <c r="P1" s="91"/>
      <c r="Q1" s="91"/>
      <c r="R1" s="91"/>
      <c r="S1" s="91"/>
      <c r="T1" s="91"/>
      <c r="U1" s="91"/>
      <c r="V1" s="92"/>
      <c r="W1" s="97" t="s">
        <v>29</v>
      </c>
      <c r="X1" s="86" t="s">
        <v>49</v>
      </c>
    </row>
    <row r="2" spans="1:24" ht="110.25" thickBot="1">
      <c r="A2" s="94"/>
      <c r="B2" s="96"/>
      <c r="C2" s="89"/>
      <c r="D2" s="89"/>
      <c r="E2" s="83" t="s">
        <v>20</v>
      </c>
      <c r="F2" s="83" t="s">
        <v>21</v>
      </c>
      <c r="G2" s="1" t="s">
        <v>48</v>
      </c>
      <c r="H2" s="83" t="s">
        <v>22</v>
      </c>
      <c r="I2" s="83" t="s">
        <v>23</v>
      </c>
      <c r="J2" s="83" t="s">
        <v>24</v>
      </c>
      <c r="K2" s="83" t="s">
        <v>25</v>
      </c>
      <c r="L2" s="83" t="s">
        <v>26</v>
      </c>
      <c r="M2" s="83" t="s">
        <v>27</v>
      </c>
      <c r="N2" s="83" t="s">
        <v>20</v>
      </c>
      <c r="O2" s="83" t="s">
        <v>21</v>
      </c>
      <c r="P2" s="1" t="s">
        <v>48</v>
      </c>
      <c r="Q2" s="83" t="s">
        <v>22</v>
      </c>
      <c r="R2" s="83" t="s">
        <v>28</v>
      </c>
      <c r="S2" s="83" t="s">
        <v>24</v>
      </c>
      <c r="T2" s="83" t="s">
        <v>25</v>
      </c>
      <c r="U2" s="83" t="s">
        <v>26</v>
      </c>
      <c r="V2" s="83" t="s">
        <v>27</v>
      </c>
      <c r="W2" s="98"/>
      <c r="X2" s="87"/>
    </row>
    <row r="3" spans="1:24" ht="18" thickTop="1">
      <c r="A3" s="44" t="s">
        <v>0</v>
      </c>
      <c r="B3" s="45" t="s">
        <v>1</v>
      </c>
      <c r="C3" s="45">
        <v>190118</v>
      </c>
      <c r="D3" s="46" t="s">
        <v>75</v>
      </c>
      <c r="E3" s="45" t="s">
        <v>3</v>
      </c>
      <c r="F3" s="45">
        <v>135</v>
      </c>
      <c r="G3" s="47" t="s">
        <v>57</v>
      </c>
      <c r="H3" s="45" t="s">
        <v>3</v>
      </c>
      <c r="I3" s="48">
        <f>'伝票転記'!I3+'伝票転記'!I4+'伝票転記'!J3</f>
        <v>367400</v>
      </c>
      <c r="J3" s="45">
        <f>'伝票転記'!J3+'伝票転記'!J4</f>
        <v>0</v>
      </c>
      <c r="K3" s="45" t="s">
        <v>1</v>
      </c>
      <c r="L3" s="45" t="s">
        <v>4</v>
      </c>
      <c r="M3" s="45" t="s">
        <v>1</v>
      </c>
      <c r="N3" s="45">
        <v>1</v>
      </c>
      <c r="O3" s="45">
        <v>500</v>
      </c>
      <c r="P3" s="47" t="s">
        <v>38</v>
      </c>
      <c r="Q3" s="45" t="s">
        <v>3</v>
      </c>
      <c r="R3" s="49">
        <f>'伝票転記'!R3+'伝票転記'!S3+'伝票転記'!R4</f>
        <v>367400</v>
      </c>
      <c r="S3" s="48">
        <f>'伝票転記'!S3+'伝票転記'!S4</f>
        <v>17495</v>
      </c>
      <c r="T3" s="50">
        <v>1</v>
      </c>
      <c r="U3" s="45" t="s">
        <v>4</v>
      </c>
      <c r="V3" s="45" t="s">
        <v>1</v>
      </c>
      <c r="W3" s="45" t="s">
        <v>51</v>
      </c>
      <c r="X3" s="21" t="s">
        <v>53</v>
      </c>
    </row>
    <row r="4" spans="1:24" ht="13.5">
      <c r="A4" s="29" t="s">
        <v>0</v>
      </c>
      <c r="B4" s="31" t="s">
        <v>1</v>
      </c>
      <c r="C4" s="31">
        <v>190119</v>
      </c>
      <c r="D4" s="31" t="s">
        <v>2</v>
      </c>
      <c r="E4" s="31" t="s">
        <v>3</v>
      </c>
      <c r="F4" s="31">
        <v>135</v>
      </c>
      <c r="G4" s="33" t="s">
        <v>36</v>
      </c>
      <c r="H4" s="31" t="s">
        <v>3</v>
      </c>
      <c r="I4" s="34">
        <f>'伝票転記'!I5</f>
        <v>332514</v>
      </c>
      <c r="J4" s="31">
        <f>'伝票転記'!J5</f>
        <v>0</v>
      </c>
      <c r="K4" s="31" t="s">
        <v>1</v>
      </c>
      <c r="L4" s="31" t="s">
        <v>4</v>
      </c>
      <c r="M4" s="31" t="s">
        <v>1</v>
      </c>
      <c r="N4" s="31">
        <v>1</v>
      </c>
      <c r="O4" s="31">
        <v>500</v>
      </c>
      <c r="P4" s="33" t="s">
        <v>38</v>
      </c>
      <c r="Q4" s="31" t="s">
        <v>3</v>
      </c>
      <c r="R4" s="51">
        <f>'伝票転記'!R5+'伝票転記'!S5</f>
        <v>332514</v>
      </c>
      <c r="S4" s="34">
        <f>'伝票転記'!S5</f>
        <v>15834</v>
      </c>
      <c r="T4" s="52">
        <v>1</v>
      </c>
      <c r="U4" s="31" t="s">
        <v>4</v>
      </c>
      <c r="V4" s="31" t="s">
        <v>1</v>
      </c>
      <c r="W4" s="31" t="s">
        <v>54</v>
      </c>
      <c r="X4" s="35" t="s">
        <v>34</v>
      </c>
    </row>
    <row r="5" spans="1:24" ht="13.5">
      <c r="A5" s="15" t="s">
        <v>1</v>
      </c>
      <c r="B5" s="17" t="s">
        <v>1</v>
      </c>
      <c r="C5" s="17">
        <v>190119</v>
      </c>
      <c r="D5" s="17" t="s">
        <v>2</v>
      </c>
      <c r="E5" s="17">
        <v>1</v>
      </c>
      <c r="F5" s="17">
        <v>520</v>
      </c>
      <c r="G5" s="19" t="s">
        <v>40</v>
      </c>
      <c r="H5" s="17" t="s">
        <v>3</v>
      </c>
      <c r="I5" s="53">
        <f>'伝票転記'!I6+'伝票転記'!J6</f>
        <v>714</v>
      </c>
      <c r="J5" s="17">
        <f>'伝票転記'!J6</f>
        <v>34</v>
      </c>
      <c r="K5" s="54">
        <v>1</v>
      </c>
      <c r="L5" s="17" t="s">
        <v>4</v>
      </c>
      <c r="M5" s="17" t="s">
        <v>1</v>
      </c>
      <c r="N5" s="17" t="s">
        <v>3</v>
      </c>
      <c r="O5" s="17">
        <v>135</v>
      </c>
      <c r="P5" s="19" t="s">
        <v>36</v>
      </c>
      <c r="Q5" s="17" t="s">
        <v>3</v>
      </c>
      <c r="R5" s="20">
        <f>'伝票転記'!R6</f>
        <v>714</v>
      </c>
      <c r="S5" s="20">
        <f>'伝票転記'!S6</f>
        <v>0</v>
      </c>
      <c r="T5" s="17" t="s">
        <v>1</v>
      </c>
      <c r="U5" s="17" t="s">
        <v>4</v>
      </c>
      <c r="V5" s="17" t="s">
        <v>1</v>
      </c>
      <c r="W5" s="17" t="s">
        <v>55</v>
      </c>
      <c r="X5" s="21" t="s">
        <v>34</v>
      </c>
    </row>
    <row r="6" spans="1:24" ht="17.25">
      <c r="A6" s="22" t="s">
        <v>0</v>
      </c>
      <c r="B6" s="24" t="s">
        <v>1</v>
      </c>
      <c r="C6" s="24">
        <v>190120</v>
      </c>
      <c r="D6" s="71" t="s">
        <v>78</v>
      </c>
      <c r="E6" s="24" t="s">
        <v>3</v>
      </c>
      <c r="F6" s="24">
        <v>135</v>
      </c>
      <c r="G6" s="26" t="s">
        <v>36</v>
      </c>
      <c r="H6" s="24" t="s">
        <v>3</v>
      </c>
      <c r="I6" s="27">
        <f>'伝票転記'!I9</f>
        <v>23244</v>
      </c>
      <c r="J6" s="24">
        <f>'伝票転記'!J9</f>
        <v>0</v>
      </c>
      <c r="K6" s="24" t="s">
        <v>1</v>
      </c>
      <c r="L6" s="24" t="s">
        <v>4</v>
      </c>
      <c r="M6" s="24" t="s">
        <v>1</v>
      </c>
      <c r="N6" s="24" t="s">
        <v>3</v>
      </c>
      <c r="O6" s="24">
        <v>500</v>
      </c>
      <c r="P6" s="26" t="s">
        <v>38</v>
      </c>
      <c r="Q6" s="24" t="s">
        <v>3</v>
      </c>
      <c r="R6" s="56">
        <f>'伝票転記'!R9</f>
        <v>23244</v>
      </c>
      <c r="S6" s="27">
        <f>'伝票転記'!S9</f>
        <v>23244</v>
      </c>
      <c r="T6" s="81">
        <v>1</v>
      </c>
      <c r="U6" s="24" t="s">
        <v>4</v>
      </c>
      <c r="V6" s="24" t="s">
        <v>1</v>
      </c>
      <c r="W6" s="24" t="s">
        <v>5</v>
      </c>
      <c r="X6" s="28" t="s">
        <v>50</v>
      </c>
    </row>
    <row r="7" spans="1:24" ht="17.25">
      <c r="A7" s="29" t="s">
        <v>0</v>
      </c>
      <c r="B7" s="31" t="s">
        <v>1</v>
      </c>
      <c r="C7" s="31">
        <v>190120</v>
      </c>
      <c r="D7" s="55" t="s">
        <v>76</v>
      </c>
      <c r="E7" s="31" t="s">
        <v>3</v>
      </c>
      <c r="F7" s="31">
        <v>135</v>
      </c>
      <c r="G7" s="33" t="s">
        <v>36</v>
      </c>
      <c r="H7" s="31" t="s">
        <v>3</v>
      </c>
      <c r="I7" s="34">
        <f>'伝票転記'!I7</f>
        <v>503360</v>
      </c>
      <c r="J7" s="31">
        <f>'伝票転記'!J7</f>
        <v>0</v>
      </c>
      <c r="K7" s="31" t="s">
        <v>1</v>
      </c>
      <c r="L7" s="31" t="s">
        <v>4</v>
      </c>
      <c r="M7" s="31" t="s">
        <v>1</v>
      </c>
      <c r="N7" s="31">
        <v>1</v>
      </c>
      <c r="O7" s="31">
        <v>500</v>
      </c>
      <c r="P7" s="33" t="s">
        <v>38</v>
      </c>
      <c r="Q7" s="31" t="s">
        <v>3</v>
      </c>
      <c r="R7" s="51">
        <f>'伝票転記'!R7+'伝票転記'!S7</f>
        <v>503360</v>
      </c>
      <c r="S7" s="34">
        <f>'伝票転記'!S7</f>
        <v>0</v>
      </c>
      <c r="T7" s="52">
        <v>1</v>
      </c>
      <c r="U7" s="31" t="s">
        <v>4</v>
      </c>
      <c r="V7" s="31" t="s">
        <v>1</v>
      </c>
      <c r="W7" s="31" t="s">
        <v>6</v>
      </c>
      <c r="X7" s="35" t="s">
        <v>50</v>
      </c>
    </row>
    <row r="8" spans="1:24" ht="13.5">
      <c r="A8" s="15" t="s">
        <v>1</v>
      </c>
      <c r="B8" s="17" t="s">
        <v>1</v>
      </c>
      <c r="C8" s="17">
        <v>190120</v>
      </c>
      <c r="D8" s="17" t="s">
        <v>2</v>
      </c>
      <c r="E8" s="17">
        <v>1</v>
      </c>
      <c r="F8" s="17">
        <v>520</v>
      </c>
      <c r="G8" s="19" t="s">
        <v>40</v>
      </c>
      <c r="H8" s="17" t="s">
        <v>3</v>
      </c>
      <c r="I8" s="53">
        <f>'伝票転記'!I8+'伝票転記'!J8</f>
        <v>38480</v>
      </c>
      <c r="J8" s="17">
        <f>'伝票転記'!J8</f>
        <v>0</v>
      </c>
      <c r="K8" s="54">
        <v>1</v>
      </c>
      <c r="L8" s="17" t="s">
        <v>4</v>
      </c>
      <c r="M8" s="17" t="s">
        <v>1</v>
      </c>
      <c r="N8" s="17" t="s">
        <v>3</v>
      </c>
      <c r="O8" s="17">
        <v>135</v>
      </c>
      <c r="P8" s="19" t="s">
        <v>36</v>
      </c>
      <c r="Q8" s="17" t="s">
        <v>3</v>
      </c>
      <c r="R8" s="20">
        <f>'伝票転記'!R8</f>
        <v>38480</v>
      </c>
      <c r="S8" s="20">
        <f>'伝票転記'!S8</f>
        <v>0</v>
      </c>
      <c r="T8" s="17" t="s">
        <v>1</v>
      </c>
      <c r="U8" s="17" t="s">
        <v>4</v>
      </c>
      <c r="V8" s="17" t="s">
        <v>1</v>
      </c>
      <c r="W8" s="17" t="s">
        <v>7</v>
      </c>
      <c r="X8" s="21" t="s">
        <v>50</v>
      </c>
    </row>
    <row r="9" spans="1:24" ht="13.5">
      <c r="A9" s="22" t="s">
        <v>0</v>
      </c>
      <c r="B9" s="24" t="s">
        <v>1</v>
      </c>
      <c r="C9" s="24">
        <v>190121</v>
      </c>
      <c r="D9" s="24" t="s">
        <v>2</v>
      </c>
      <c r="E9" s="24" t="s">
        <v>3</v>
      </c>
      <c r="F9" s="24">
        <v>135</v>
      </c>
      <c r="G9" s="26" t="s">
        <v>36</v>
      </c>
      <c r="H9" s="24" t="s">
        <v>3</v>
      </c>
      <c r="I9" s="27">
        <f>'伝票転記'!I10+'伝票転記'!I11</f>
        <v>433800</v>
      </c>
      <c r="J9" s="24">
        <f>'伝票転記'!J10+'伝票転記'!J11</f>
        <v>0</v>
      </c>
      <c r="K9" s="24" t="s">
        <v>1</v>
      </c>
      <c r="L9" s="24" t="s">
        <v>4</v>
      </c>
      <c r="M9" s="24" t="s">
        <v>1</v>
      </c>
      <c r="N9" s="24">
        <v>1</v>
      </c>
      <c r="O9" s="24">
        <v>500</v>
      </c>
      <c r="P9" s="26" t="s">
        <v>38</v>
      </c>
      <c r="Q9" s="24" t="s">
        <v>3</v>
      </c>
      <c r="R9" s="56">
        <f>'伝票転記'!R10+'伝票転記'!R11+'伝票転記'!S11</f>
        <v>433800</v>
      </c>
      <c r="S9" s="27">
        <f>'伝票転記'!S10+'伝票転記'!S11</f>
        <v>3095</v>
      </c>
      <c r="T9" s="57">
        <v>1</v>
      </c>
      <c r="U9" s="24" t="s">
        <v>4</v>
      </c>
      <c r="V9" s="24" t="s">
        <v>1</v>
      </c>
      <c r="W9" s="24" t="s">
        <v>8</v>
      </c>
      <c r="X9" s="28" t="s">
        <v>56</v>
      </c>
    </row>
    <row r="10" spans="1:24" ht="13.5">
      <c r="A10" s="22" t="s">
        <v>0</v>
      </c>
      <c r="B10" s="24" t="s">
        <v>1</v>
      </c>
      <c r="C10" s="24">
        <v>190124</v>
      </c>
      <c r="D10" s="24" t="s">
        <v>2</v>
      </c>
      <c r="E10" s="24" t="s">
        <v>3</v>
      </c>
      <c r="F10" s="24">
        <v>135</v>
      </c>
      <c r="G10" s="26" t="s">
        <v>36</v>
      </c>
      <c r="H10" s="24" t="s">
        <v>3</v>
      </c>
      <c r="I10" s="27">
        <f>'伝票転記'!I12</f>
        <v>31080</v>
      </c>
      <c r="J10" s="24">
        <f>'伝票転記'!J12</f>
        <v>0</v>
      </c>
      <c r="K10" s="24" t="s">
        <v>1</v>
      </c>
      <c r="L10" s="24" t="s">
        <v>4</v>
      </c>
      <c r="M10" s="24" t="s">
        <v>1</v>
      </c>
      <c r="N10" s="24">
        <v>1</v>
      </c>
      <c r="O10" s="24">
        <v>500</v>
      </c>
      <c r="P10" s="26" t="s">
        <v>38</v>
      </c>
      <c r="Q10" s="24" t="s">
        <v>3</v>
      </c>
      <c r="R10" s="56">
        <f>'伝票転記'!R12+'伝票転記'!S12</f>
        <v>31080</v>
      </c>
      <c r="S10" s="27">
        <v>1480</v>
      </c>
      <c r="T10" s="57">
        <v>1</v>
      </c>
      <c r="U10" s="24" t="s">
        <v>4</v>
      </c>
      <c r="V10" s="24" t="s">
        <v>1</v>
      </c>
      <c r="W10" s="24" t="s">
        <v>9</v>
      </c>
      <c r="X10" s="28" t="s">
        <v>34</v>
      </c>
    </row>
    <row r="11" spans="1:24" ht="13.5">
      <c r="A11" s="29" t="s">
        <v>0</v>
      </c>
      <c r="B11" s="31" t="s">
        <v>1</v>
      </c>
      <c r="C11" s="31">
        <v>190131</v>
      </c>
      <c r="D11" s="31" t="s">
        <v>2</v>
      </c>
      <c r="E11" s="31" t="s">
        <v>3</v>
      </c>
      <c r="F11" s="31">
        <v>100</v>
      </c>
      <c r="G11" s="33" t="s">
        <v>44</v>
      </c>
      <c r="H11" s="31" t="s">
        <v>3</v>
      </c>
      <c r="I11" s="34">
        <f>'伝票転記'!I13</f>
        <v>10000</v>
      </c>
      <c r="J11" s="31">
        <f>'伝票転記'!J13</f>
        <v>0</v>
      </c>
      <c r="K11" s="31" t="s">
        <v>1</v>
      </c>
      <c r="L11" s="31" t="s">
        <v>4</v>
      </c>
      <c r="M11" s="31" t="s">
        <v>1</v>
      </c>
      <c r="N11" s="31" t="s">
        <v>3</v>
      </c>
      <c r="O11" s="31">
        <v>135</v>
      </c>
      <c r="P11" s="33" t="s">
        <v>36</v>
      </c>
      <c r="Q11" s="31" t="s">
        <v>3</v>
      </c>
      <c r="R11" s="34">
        <f>'伝票転記'!R13</f>
        <v>151175</v>
      </c>
      <c r="S11" s="34">
        <f>'伝票転記'!S13</f>
        <v>0</v>
      </c>
      <c r="T11" s="31" t="s">
        <v>1</v>
      </c>
      <c r="U11" s="31" t="s">
        <v>4</v>
      </c>
      <c r="V11" s="31" t="s">
        <v>1</v>
      </c>
      <c r="W11" s="31" t="s">
        <v>10</v>
      </c>
      <c r="X11" s="35" t="s">
        <v>34</v>
      </c>
    </row>
    <row r="12" spans="1:24" ht="13.5">
      <c r="A12" s="29" t="s">
        <v>1</v>
      </c>
      <c r="B12" s="31" t="s">
        <v>1</v>
      </c>
      <c r="C12" s="31">
        <v>190131</v>
      </c>
      <c r="D12" s="31" t="s">
        <v>2</v>
      </c>
      <c r="E12" s="31" t="s">
        <v>3</v>
      </c>
      <c r="F12" s="31">
        <v>100</v>
      </c>
      <c r="G12" s="33" t="s">
        <v>44</v>
      </c>
      <c r="H12" s="31" t="s">
        <v>3</v>
      </c>
      <c r="I12" s="34">
        <f>'伝票転記'!I14</f>
        <v>20000</v>
      </c>
      <c r="J12" s="31">
        <f>'伝票転記'!J14</f>
        <v>0</v>
      </c>
      <c r="K12" s="31" t="s">
        <v>1</v>
      </c>
      <c r="L12" s="31" t="s">
        <v>4</v>
      </c>
      <c r="M12" s="31" t="s">
        <v>1</v>
      </c>
      <c r="N12" s="31" t="s">
        <v>3</v>
      </c>
      <c r="O12" s="31" t="s">
        <v>3</v>
      </c>
      <c r="P12" s="31"/>
      <c r="Q12" s="31" t="s">
        <v>3</v>
      </c>
      <c r="R12" s="34">
        <v>0</v>
      </c>
      <c r="S12" s="31">
        <v>0</v>
      </c>
      <c r="T12" s="31" t="s">
        <v>1</v>
      </c>
      <c r="U12" s="31" t="s">
        <v>4</v>
      </c>
      <c r="V12" s="31" t="s">
        <v>1</v>
      </c>
      <c r="W12" s="31" t="s">
        <v>11</v>
      </c>
      <c r="X12" s="58"/>
    </row>
    <row r="13" spans="1:24" ht="13.5">
      <c r="A13" s="29" t="s">
        <v>1</v>
      </c>
      <c r="B13" s="31" t="s">
        <v>1</v>
      </c>
      <c r="C13" s="31">
        <v>190131</v>
      </c>
      <c r="D13" s="31" t="s">
        <v>2</v>
      </c>
      <c r="E13" s="31" t="s">
        <v>3</v>
      </c>
      <c r="F13" s="31">
        <v>110</v>
      </c>
      <c r="G13" s="33" t="s">
        <v>45</v>
      </c>
      <c r="H13" s="31" t="s">
        <v>3</v>
      </c>
      <c r="I13" s="34">
        <f>'伝票転記'!I15</f>
        <v>90000</v>
      </c>
      <c r="J13" s="31">
        <f>'伝票転記'!J15</f>
        <v>0</v>
      </c>
      <c r="K13" s="31" t="s">
        <v>1</v>
      </c>
      <c r="L13" s="31" t="s">
        <v>4</v>
      </c>
      <c r="M13" s="31" t="s">
        <v>1</v>
      </c>
      <c r="N13" s="31" t="s">
        <v>3</v>
      </c>
      <c r="O13" s="31" t="s">
        <v>3</v>
      </c>
      <c r="P13" s="31"/>
      <c r="Q13" s="31" t="s">
        <v>3</v>
      </c>
      <c r="R13" s="34">
        <v>0</v>
      </c>
      <c r="S13" s="31">
        <v>0</v>
      </c>
      <c r="T13" s="31" t="s">
        <v>1</v>
      </c>
      <c r="U13" s="31" t="s">
        <v>4</v>
      </c>
      <c r="V13" s="31" t="s">
        <v>1</v>
      </c>
      <c r="W13" s="31" t="s">
        <v>12</v>
      </c>
      <c r="X13" s="58"/>
    </row>
    <row r="14" spans="1:24" ht="13.5">
      <c r="A14" s="29" t="s">
        <v>1</v>
      </c>
      <c r="B14" s="31" t="s">
        <v>1</v>
      </c>
      <c r="C14" s="31">
        <v>190131</v>
      </c>
      <c r="D14" s="31" t="s">
        <v>2</v>
      </c>
      <c r="E14" s="31" t="s">
        <v>3</v>
      </c>
      <c r="F14" s="31">
        <v>130</v>
      </c>
      <c r="G14" s="33" t="s">
        <v>46</v>
      </c>
      <c r="H14" s="31" t="s">
        <v>3</v>
      </c>
      <c r="I14" s="34">
        <f>'伝票転記'!I16</f>
        <v>30000</v>
      </c>
      <c r="J14" s="31">
        <f>'伝票転記'!J16</f>
        <v>0</v>
      </c>
      <c r="K14" s="31" t="s">
        <v>1</v>
      </c>
      <c r="L14" s="31" t="s">
        <v>4</v>
      </c>
      <c r="M14" s="31" t="s">
        <v>1</v>
      </c>
      <c r="N14" s="31" t="s">
        <v>3</v>
      </c>
      <c r="O14" s="31" t="s">
        <v>3</v>
      </c>
      <c r="P14" s="31"/>
      <c r="Q14" s="31" t="s">
        <v>3</v>
      </c>
      <c r="R14" s="34">
        <v>0</v>
      </c>
      <c r="S14" s="31">
        <v>0</v>
      </c>
      <c r="T14" s="31" t="s">
        <v>1</v>
      </c>
      <c r="U14" s="31" t="s">
        <v>4</v>
      </c>
      <c r="V14" s="31" t="s">
        <v>1</v>
      </c>
      <c r="W14" s="31" t="s">
        <v>13</v>
      </c>
      <c r="X14" s="58"/>
    </row>
    <row r="15" spans="1:24" ht="13.5">
      <c r="A15" s="29" t="s">
        <v>1</v>
      </c>
      <c r="B15" s="31" t="s">
        <v>1</v>
      </c>
      <c r="C15" s="31">
        <v>190131</v>
      </c>
      <c r="D15" s="31" t="s">
        <v>2</v>
      </c>
      <c r="E15" s="31">
        <v>1</v>
      </c>
      <c r="F15" s="31">
        <v>782</v>
      </c>
      <c r="G15" s="33" t="s">
        <v>47</v>
      </c>
      <c r="H15" s="31" t="s">
        <v>3</v>
      </c>
      <c r="I15" s="34">
        <f>'伝票転記'!I17</f>
        <v>630</v>
      </c>
      <c r="J15" s="31">
        <f>'伝票転記'!J17</f>
        <v>30</v>
      </c>
      <c r="K15" s="31">
        <v>1</v>
      </c>
      <c r="L15" s="31" t="s">
        <v>4</v>
      </c>
      <c r="M15" s="31" t="s">
        <v>1</v>
      </c>
      <c r="N15" s="31" t="s">
        <v>3</v>
      </c>
      <c r="O15" s="31" t="s">
        <v>3</v>
      </c>
      <c r="P15" s="31"/>
      <c r="Q15" s="31" t="s">
        <v>3</v>
      </c>
      <c r="R15" s="34">
        <v>0</v>
      </c>
      <c r="S15" s="31">
        <v>0</v>
      </c>
      <c r="T15" s="31" t="s">
        <v>1</v>
      </c>
      <c r="U15" s="31" t="s">
        <v>4</v>
      </c>
      <c r="V15" s="31" t="s">
        <v>1</v>
      </c>
      <c r="W15" s="31" t="s">
        <v>14</v>
      </c>
      <c r="X15" s="58"/>
    </row>
    <row r="16" spans="1:24" ht="14.25" thickBot="1">
      <c r="A16" s="36" t="s">
        <v>1</v>
      </c>
      <c r="B16" s="38" t="s">
        <v>1</v>
      </c>
      <c r="C16" s="38">
        <v>190131</v>
      </c>
      <c r="D16" s="38" t="s">
        <v>2</v>
      </c>
      <c r="E16" s="38">
        <v>1</v>
      </c>
      <c r="F16" s="38">
        <v>520</v>
      </c>
      <c r="G16" s="40" t="s">
        <v>40</v>
      </c>
      <c r="H16" s="38" t="s">
        <v>3</v>
      </c>
      <c r="I16" s="41">
        <f>'伝票転記'!I18</f>
        <v>545</v>
      </c>
      <c r="J16" s="38">
        <f>'伝票転記'!J18</f>
        <v>25</v>
      </c>
      <c r="K16" s="38">
        <v>1</v>
      </c>
      <c r="L16" s="38" t="s">
        <v>4</v>
      </c>
      <c r="M16" s="38" t="s">
        <v>1</v>
      </c>
      <c r="N16" s="38" t="s">
        <v>3</v>
      </c>
      <c r="O16" s="38" t="s">
        <v>3</v>
      </c>
      <c r="P16" s="38"/>
      <c r="Q16" s="38" t="s">
        <v>3</v>
      </c>
      <c r="R16" s="41">
        <v>0</v>
      </c>
      <c r="S16" s="38">
        <v>0</v>
      </c>
      <c r="T16" s="38" t="s">
        <v>1</v>
      </c>
      <c r="U16" s="38" t="s">
        <v>4</v>
      </c>
      <c r="V16" s="38" t="s">
        <v>1</v>
      </c>
      <c r="W16" s="38" t="s">
        <v>15</v>
      </c>
      <c r="X16" s="59"/>
    </row>
    <row r="19" ht="13.5">
      <c r="C19" s="61" t="s">
        <v>69</v>
      </c>
    </row>
    <row r="21" spans="3:4" ht="17.25">
      <c r="C21" s="60" t="s">
        <v>75</v>
      </c>
      <c r="D21" s="14" t="s">
        <v>52</v>
      </c>
    </row>
    <row r="22" ht="13.5">
      <c r="E22" s="14" t="s">
        <v>70</v>
      </c>
    </row>
    <row r="23" spans="5:10" ht="13.5">
      <c r="E23" s="14" t="s">
        <v>71</v>
      </c>
      <c r="J23" s="14" t="s">
        <v>72</v>
      </c>
    </row>
    <row r="24" ht="13.5">
      <c r="E24" s="14" t="s">
        <v>73</v>
      </c>
    </row>
    <row r="25" ht="13.5">
      <c r="E25" s="14" t="s">
        <v>74</v>
      </c>
    </row>
    <row r="27" spans="3:4" ht="17.25">
      <c r="C27" s="60" t="s">
        <v>77</v>
      </c>
      <c r="D27" s="14" t="s">
        <v>79</v>
      </c>
    </row>
    <row r="28" ht="13.5">
      <c r="D28" s="14" t="s">
        <v>64</v>
      </c>
    </row>
    <row r="29" spans="4:5" ht="13.5">
      <c r="D29" s="43" t="s">
        <v>62</v>
      </c>
      <c r="E29" s="14" t="s">
        <v>147</v>
      </c>
    </row>
    <row r="30" spans="4:5" ht="13.5">
      <c r="D30" s="43" t="s">
        <v>63</v>
      </c>
      <c r="E30" s="14" t="s">
        <v>146</v>
      </c>
    </row>
    <row r="31" spans="3:4" ht="17.25">
      <c r="C31" s="60" t="s">
        <v>78</v>
      </c>
      <c r="D31" s="14" t="s">
        <v>80</v>
      </c>
    </row>
    <row r="32" spans="4:5" ht="13.5">
      <c r="D32" s="43" t="s">
        <v>62</v>
      </c>
      <c r="E32" s="14" t="s">
        <v>66</v>
      </c>
    </row>
    <row r="33" spans="4:5" ht="13.5">
      <c r="D33" s="43" t="s">
        <v>63</v>
      </c>
      <c r="E33" s="14" t="s">
        <v>67</v>
      </c>
    </row>
  </sheetData>
  <mergeCells count="8">
    <mergeCell ref="A1:A2"/>
    <mergeCell ref="B1:B2"/>
    <mergeCell ref="C1:C2"/>
    <mergeCell ref="D1:D2"/>
    <mergeCell ref="E1:M1"/>
    <mergeCell ref="N1:V1"/>
    <mergeCell ref="W1:W2"/>
    <mergeCell ref="X1:X2"/>
  </mergeCells>
  <printOptions/>
  <pageMargins left="0.75" right="0.75" top="1" bottom="1" header="0.512" footer="0.512"/>
  <pageSetup fitToHeight="1" fitToWidth="1" horizontalDpi="400" verticalDpi="400" orientation="landscape" paperSize="9" scale="88" r:id="rId2"/>
  <headerFooter alignWithMargins="0">
    <oddHeader>&amp;L&amp;F&amp;A&amp;R2007/2/9</oddHeader>
    <oddFooter>&amp;Rアステム株式会社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A1">
      <selection activeCell="A1" sqref="A1:A2"/>
    </sheetView>
  </sheetViews>
  <sheetFormatPr defaultColWidth="9.00390625" defaultRowHeight="13.5"/>
  <cols>
    <col min="1" max="1" width="2.50390625" style="14" bestFit="1" customWidth="1"/>
    <col min="2" max="2" width="2.125" style="14" bestFit="1" customWidth="1"/>
    <col min="3" max="3" width="7.50390625" style="14" bestFit="1" customWidth="1"/>
    <col min="4" max="4" width="7.00390625" style="14" customWidth="1"/>
    <col min="5" max="5" width="4.00390625" style="14" bestFit="1" customWidth="1"/>
    <col min="6" max="6" width="4.50390625" style="14" bestFit="1" customWidth="1"/>
    <col min="7" max="7" width="14.625" style="14" bestFit="1" customWidth="1"/>
    <col min="8" max="8" width="4.00390625" style="14" bestFit="1" customWidth="1"/>
    <col min="9" max="9" width="7.875" style="14" bestFit="1" customWidth="1"/>
    <col min="10" max="10" width="3.50390625" style="14" bestFit="1" customWidth="1"/>
    <col min="11" max="11" width="2.50390625" style="14" bestFit="1" customWidth="1"/>
    <col min="12" max="12" width="2.75390625" style="14" bestFit="1" customWidth="1"/>
    <col min="13" max="13" width="2.125" style="14" bestFit="1" customWidth="1"/>
    <col min="14" max="14" width="4.00390625" style="14" bestFit="1" customWidth="1"/>
    <col min="15" max="15" width="4.50390625" style="14" bestFit="1" customWidth="1"/>
    <col min="16" max="16" width="7.125" style="14" bestFit="1" customWidth="1"/>
    <col min="17" max="17" width="4.00390625" style="14" bestFit="1" customWidth="1"/>
    <col min="18" max="18" width="7.875" style="14" bestFit="1" customWidth="1"/>
    <col min="19" max="19" width="6.875" style="14" bestFit="1" customWidth="1"/>
    <col min="20" max="20" width="2.50390625" style="14" bestFit="1" customWidth="1"/>
    <col min="21" max="21" width="2.75390625" style="14" bestFit="1" customWidth="1"/>
    <col min="22" max="22" width="2.125" style="14" bestFit="1" customWidth="1"/>
    <col min="23" max="23" width="21.75390625" style="14" bestFit="1" customWidth="1"/>
    <col min="24" max="24" width="11.00390625" style="14" bestFit="1" customWidth="1"/>
    <col min="25" max="16384" width="9.00390625" style="14" customWidth="1"/>
  </cols>
  <sheetData>
    <row r="1" spans="1:24" ht="13.5" customHeight="1">
      <c r="A1" s="93" t="s">
        <v>16</v>
      </c>
      <c r="B1" s="95" t="s">
        <v>17</v>
      </c>
      <c r="C1" s="88" t="s">
        <v>18</v>
      </c>
      <c r="D1" s="88" t="s">
        <v>19</v>
      </c>
      <c r="E1" s="90" t="s">
        <v>42</v>
      </c>
      <c r="F1" s="91"/>
      <c r="G1" s="91"/>
      <c r="H1" s="91"/>
      <c r="I1" s="91"/>
      <c r="J1" s="91"/>
      <c r="K1" s="91"/>
      <c r="L1" s="91"/>
      <c r="M1" s="92"/>
      <c r="N1" s="90" t="s">
        <v>43</v>
      </c>
      <c r="O1" s="91"/>
      <c r="P1" s="91"/>
      <c r="Q1" s="91"/>
      <c r="R1" s="91"/>
      <c r="S1" s="91"/>
      <c r="T1" s="91"/>
      <c r="U1" s="91"/>
      <c r="V1" s="92"/>
      <c r="W1" s="97" t="s">
        <v>29</v>
      </c>
      <c r="X1" s="86" t="s">
        <v>49</v>
      </c>
    </row>
    <row r="2" spans="1:24" ht="110.25" thickBot="1">
      <c r="A2" s="94"/>
      <c r="B2" s="96"/>
      <c r="C2" s="89"/>
      <c r="D2" s="89"/>
      <c r="E2" s="83" t="s">
        <v>20</v>
      </c>
      <c r="F2" s="83" t="s">
        <v>21</v>
      </c>
      <c r="G2" s="1" t="s">
        <v>48</v>
      </c>
      <c r="H2" s="83" t="s">
        <v>22</v>
      </c>
      <c r="I2" s="83" t="s">
        <v>23</v>
      </c>
      <c r="J2" s="83" t="s">
        <v>24</v>
      </c>
      <c r="K2" s="83" t="s">
        <v>25</v>
      </c>
      <c r="L2" s="83" t="s">
        <v>26</v>
      </c>
      <c r="M2" s="83" t="s">
        <v>27</v>
      </c>
      <c r="N2" s="83" t="s">
        <v>20</v>
      </c>
      <c r="O2" s="83" t="s">
        <v>21</v>
      </c>
      <c r="P2" s="1" t="s">
        <v>48</v>
      </c>
      <c r="Q2" s="83" t="s">
        <v>22</v>
      </c>
      <c r="R2" s="83" t="s">
        <v>28</v>
      </c>
      <c r="S2" s="83" t="s">
        <v>24</v>
      </c>
      <c r="T2" s="83" t="s">
        <v>25</v>
      </c>
      <c r="U2" s="83" t="s">
        <v>26</v>
      </c>
      <c r="V2" s="83" t="s">
        <v>27</v>
      </c>
      <c r="W2" s="98"/>
      <c r="X2" s="87"/>
    </row>
    <row r="3" spans="1:24" ht="18" thickTop="1">
      <c r="A3" s="64" t="s">
        <v>0</v>
      </c>
      <c r="B3" s="63" t="s">
        <v>1</v>
      </c>
      <c r="C3" s="63">
        <v>190131</v>
      </c>
      <c r="D3" s="65" t="s">
        <v>126</v>
      </c>
      <c r="E3" s="63" t="s">
        <v>3</v>
      </c>
      <c r="F3" s="63">
        <v>135</v>
      </c>
      <c r="G3" s="62" t="s">
        <v>57</v>
      </c>
      <c r="H3" s="73">
        <v>1</v>
      </c>
      <c r="I3" s="66">
        <f>'伝票転記'!I3+'伝票転記'!I5+'伝票転記'!I12</f>
        <v>401394</v>
      </c>
      <c r="J3" s="66">
        <f>'伝票転記'!J3+'伝票転記'!J5+'伝票転記'!J12</f>
        <v>0</v>
      </c>
      <c r="K3" s="63" t="s">
        <v>1</v>
      </c>
      <c r="L3" s="63" t="s">
        <v>4</v>
      </c>
      <c r="M3" s="63" t="s">
        <v>1</v>
      </c>
      <c r="N3" s="63">
        <v>1</v>
      </c>
      <c r="O3" s="63">
        <v>500</v>
      </c>
      <c r="P3" s="62" t="s">
        <v>139</v>
      </c>
      <c r="Q3" s="63" t="s">
        <v>3</v>
      </c>
      <c r="R3" s="77">
        <f>'伝票転記'!R3+'伝票転記'!R5+'伝票転記'!R12</f>
        <v>382280</v>
      </c>
      <c r="S3" s="77">
        <f>'伝票転記'!S3+'伝票転記'!S5+'伝票転記'!S12</f>
        <v>19114</v>
      </c>
      <c r="T3" s="67" t="s">
        <v>1</v>
      </c>
      <c r="U3" s="66" t="s">
        <v>4</v>
      </c>
      <c r="V3" s="68" t="s">
        <v>1</v>
      </c>
      <c r="W3" s="63" t="s">
        <v>123</v>
      </c>
      <c r="X3" s="99" t="s">
        <v>34</v>
      </c>
    </row>
    <row r="4" spans="1:24" ht="13.5">
      <c r="A4" s="15" t="s">
        <v>1</v>
      </c>
      <c r="B4" s="17" t="s">
        <v>1</v>
      </c>
      <c r="C4" s="17">
        <v>190131</v>
      </c>
      <c r="D4" s="17" t="s">
        <v>2</v>
      </c>
      <c r="E4" s="17">
        <v>1</v>
      </c>
      <c r="F4" s="17">
        <v>520</v>
      </c>
      <c r="G4" s="19" t="s">
        <v>40</v>
      </c>
      <c r="H4" s="74" t="s">
        <v>3</v>
      </c>
      <c r="I4" s="20">
        <f>'伝票転記'!I6</f>
        <v>680</v>
      </c>
      <c r="J4" s="20">
        <f>'伝票転記'!J6</f>
        <v>34</v>
      </c>
      <c r="K4" s="17" t="s">
        <v>1</v>
      </c>
      <c r="L4" s="17" t="s">
        <v>4</v>
      </c>
      <c r="M4" s="17" t="s">
        <v>1</v>
      </c>
      <c r="N4" s="17" t="s">
        <v>3</v>
      </c>
      <c r="O4" s="17">
        <v>135</v>
      </c>
      <c r="P4" s="19" t="s">
        <v>57</v>
      </c>
      <c r="Q4" s="17">
        <v>1</v>
      </c>
      <c r="R4" s="72">
        <f>'伝票転記'!R6</f>
        <v>714</v>
      </c>
      <c r="S4" s="72">
        <f>'伝票転記'!S6</f>
        <v>0</v>
      </c>
      <c r="T4" s="72" t="s">
        <v>1</v>
      </c>
      <c r="U4" s="20" t="s">
        <v>4</v>
      </c>
      <c r="V4" s="54" t="s">
        <v>1</v>
      </c>
      <c r="W4" s="17" t="s">
        <v>123</v>
      </c>
      <c r="X4" s="100"/>
    </row>
    <row r="5" spans="1:24" ht="13.5">
      <c r="A5" s="22" t="s">
        <v>0</v>
      </c>
      <c r="B5" s="24" t="s">
        <v>1</v>
      </c>
      <c r="C5" s="24">
        <v>190131</v>
      </c>
      <c r="D5" s="24" t="s">
        <v>2</v>
      </c>
      <c r="E5" s="24" t="s">
        <v>3</v>
      </c>
      <c r="F5" s="24">
        <v>135</v>
      </c>
      <c r="G5" s="26" t="s">
        <v>57</v>
      </c>
      <c r="H5" s="75">
        <v>2</v>
      </c>
      <c r="I5" s="27">
        <f>'伝票転記'!I4+'伝票転記'!I10</f>
        <v>394600</v>
      </c>
      <c r="J5" s="27">
        <f>'伝票転記'!J4+'伝票転記'!J10</f>
        <v>0</v>
      </c>
      <c r="K5" s="24" t="s">
        <v>1</v>
      </c>
      <c r="L5" s="57" t="s">
        <v>4</v>
      </c>
      <c r="M5" s="24" t="s">
        <v>1</v>
      </c>
      <c r="N5" s="24">
        <v>1</v>
      </c>
      <c r="O5" s="24">
        <v>500</v>
      </c>
      <c r="P5" s="26" t="s">
        <v>38</v>
      </c>
      <c r="Q5" s="24" t="s">
        <v>3</v>
      </c>
      <c r="R5" s="56">
        <f>'伝票転記'!R4+'伝票転記'!R10</f>
        <v>394600</v>
      </c>
      <c r="S5" s="70">
        <f>'伝票転記'!S4+'伝票転記'!S10</f>
        <v>18790</v>
      </c>
      <c r="T5" s="56">
        <v>1</v>
      </c>
      <c r="U5" s="27" t="s">
        <v>4</v>
      </c>
      <c r="V5" s="24" t="s">
        <v>1</v>
      </c>
      <c r="W5" s="24" t="s">
        <v>124</v>
      </c>
      <c r="X5" s="28" t="s">
        <v>35</v>
      </c>
    </row>
    <row r="6" spans="1:24" ht="17.25">
      <c r="A6" s="22" t="s">
        <v>0</v>
      </c>
      <c r="B6" s="24" t="s">
        <v>1</v>
      </c>
      <c r="C6" s="24">
        <v>190131</v>
      </c>
      <c r="D6" s="71" t="s">
        <v>126</v>
      </c>
      <c r="E6" s="24" t="s">
        <v>3</v>
      </c>
      <c r="F6" s="24">
        <v>135</v>
      </c>
      <c r="G6" s="26" t="s">
        <v>57</v>
      </c>
      <c r="H6" s="75">
        <v>3</v>
      </c>
      <c r="I6" s="27">
        <f>'伝票転記'!I9</f>
        <v>23244</v>
      </c>
      <c r="J6" s="27">
        <f>'伝票転記'!J9</f>
        <v>0</v>
      </c>
      <c r="K6" s="24" t="s">
        <v>1</v>
      </c>
      <c r="L6" s="24" t="s">
        <v>4</v>
      </c>
      <c r="M6" s="24" t="s">
        <v>1</v>
      </c>
      <c r="N6" s="24" t="s">
        <v>3</v>
      </c>
      <c r="O6" s="24">
        <v>500</v>
      </c>
      <c r="P6" s="26" t="s">
        <v>38</v>
      </c>
      <c r="Q6" s="24" t="s">
        <v>3</v>
      </c>
      <c r="R6" s="56">
        <f>'伝票転記'!R9</f>
        <v>23244</v>
      </c>
      <c r="S6" s="70">
        <f>'伝票転記'!S9</f>
        <v>23244</v>
      </c>
      <c r="T6" s="56">
        <v>1</v>
      </c>
      <c r="U6" s="27" t="s">
        <v>4</v>
      </c>
      <c r="V6" s="57" t="s">
        <v>1</v>
      </c>
      <c r="W6" s="24" t="s">
        <v>125</v>
      </c>
      <c r="X6" s="28" t="s">
        <v>50</v>
      </c>
    </row>
    <row r="7" spans="1:24" ht="17.25">
      <c r="A7" s="29" t="s">
        <v>0</v>
      </c>
      <c r="B7" s="31" t="s">
        <v>1</v>
      </c>
      <c r="C7" s="31">
        <v>190131</v>
      </c>
      <c r="D7" s="55" t="s">
        <v>126</v>
      </c>
      <c r="E7" s="31" t="s">
        <v>3</v>
      </c>
      <c r="F7" s="31">
        <v>135</v>
      </c>
      <c r="G7" s="33" t="s">
        <v>57</v>
      </c>
      <c r="H7" s="76">
        <v>3</v>
      </c>
      <c r="I7" s="34">
        <f>'伝票転記'!I7+'伝票転記'!I11</f>
        <v>872160</v>
      </c>
      <c r="J7" s="34">
        <f>'伝票転記'!J7+'伝票転記'!J11</f>
        <v>0</v>
      </c>
      <c r="K7" s="31" t="s">
        <v>1</v>
      </c>
      <c r="L7" s="31" t="s">
        <v>4</v>
      </c>
      <c r="M7" s="31" t="s">
        <v>1</v>
      </c>
      <c r="N7" s="31">
        <v>1</v>
      </c>
      <c r="O7" s="31">
        <v>500</v>
      </c>
      <c r="P7" s="33" t="s">
        <v>38</v>
      </c>
      <c r="Q7" s="31" t="s">
        <v>3</v>
      </c>
      <c r="R7" s="69">
        <f>'伝票転記'!R7+'伝票転記'!R11</f>
        <v>872160</v>
      </c>
      <c r="S7" s="69">
        <f>'伝票転記'!S7+'伝票転記'!S11</f>
        <v>0</v>
      </c>
      <c r="T7" s="51" t="s">
        <v>1</v>
      </c>
      <c r="U7" s="34" t="s">
        <v>4</v>
      </c>
      <c r="V7" s="52" t="s">
        <v>1</v>
      </c>
      <c r="W7" s="31" t="s">
        <v>125</v>
      </c>
      <c r="X7" s="101" t="s">
        <v>50</v>
      </c>
    </row>
    <row r="8" spans="1:24" ht="13.5">
      <c r="A8" s="15" t="s">
        <v>1</v>
      </c>
      <c r="B8" s="17" t="s">
        <v>1</v>
      </c>
      <c r="C8" s="17">
        <v>190131</v>
      </c>
      <c r="D8" s="17" t="s">
        <v>2</v>
      </c>
      <c r="E8" s="17">
        <v>1</v>
      </c>
      <c r="F8" s="17">
        <v>520</v>
      </c>
      <c r="G8" s="19" t="s">
        <v>40</v>
      </c>
      <c r="H8" s="74" t="s">
        <v>3</v>
      </c>
      <c r="I8" s="20">
        <f>'伝票転記'!I8</f>
        <v>38480</v>
      </c>
      <c r="J8" s="20">
        <f>'伝票転記'!J8</f>
        <v>0</v>
      </c>
      <c r="K8" s="17" t="s">
        <v>1</v>
      </c>
      <c r="L8" s="54" t="s">
        <v>4</v>
      </c>
      <c r="M8" s="17" t="s">
        <v>1</v>
      </c>
      <c r="N8" s="17" t="s">
        <v>3</v>
      </c>
      <c r="O8" s="17">
        <v>135</v>
      </c>
      <c r="P8" s="19" t="s">
        <v>57</v>
      </c>
      <c r="Q8" s="17">
        <v>3</v>
      </c>
      <c r="R8" s="72">
        <f>'伝票転記'!R8</f>
        <v>38480</v>
      </c>
      <c r="S8" s="72">
        <f>'伝票転記'!S8</f>
        <v>0</v>
      </c>
      <c r="T8" s="20" t="s">
        <v>1</v>
      </c>
      <c r="U8" s="20" t="s">
        <v>4</v>
      </c>
      <c r="V8" s="17" t="s">
        <v>1</v>
      </c>
      <c r="W8" s="17" t="s">
        <v>125</v>
      </c>
      <c r="X8" s="100"/>
    </row>
    <row r="9" spans="1:24" ht="13.5">
      <c r="A9" s="29" t="s">
        <v>0</v>
      </c>
      <c r="B9" s="31" t="s">
        <v>1</v>
      </c>
      <c r="C9" s="31">
        <v>190131</v>
      </c>
      <c r="D9" s="31" t="s">
        <v>2</v>
      </c>
      <c r="E9" s="31" t="s">
        <v>3</v>
      </c>
      <c r="F9" s="31">
        <v>100</v>
      </c>
      <c r="G9" s="33" t="s">
        <v>44</v>
      </c>
      <c r="H9" s="33" t="s">
        <v>3</v>
      </c>
      <c r="I9" s="34">
        <f>'伝票転記'!I13</f>
        <v>10000</v>
      </c>
      <c r="J9" s="34">
        <f>'伝票転記'!J13</f>
        <v>0</v>
      </c>
      <c r="K9" s="31" t="s">
        <v>1</v>
      </c>
      <c r="L9" s="31" t="s">
        <v>4</v>
      </c>
      <c r="M9" s="31" t="s">
        <v>1</v>
      </c>
      <c r="N9" s="31" t="s">
        <v>3</v>
      </c>
      <c r="O9" s="31">
        <v>135</v>
      </c>
      <c r="P9" s="33" t="s">
        <v>57</v>
      </c>
      <c r="Q9" s="31">
        <v>1</v>
      </c>
      <c r="R9" s="69">
        <f>'伝票転記'!R13</f>
        <v>151175</v>
      </c>
      <c r="S9" s="69">
        <f>'伝票転記'!S13</f>
        <v>0</v>
      </c>
      <c r="T9" s="51" t="s">
        <v>1</v>
      </c>
      <c r="U9" s="34" t="s">
        <v>4</v>
      </c>
      <c r="V9" s="52" t="s">
        <v>1</v>
      </c>
      <c r="W9" s="31" t="s">
        <v>123</v>
      </c>
      <c r="X9" s="35" t="s">
        <v>34</v>
      </c>
    </row>
    <row r="10" spans="1:24" ht="13.5">
      <c r="A10" s="29" t="s">
        <v>1</v>
      </c>
      <c r="B10" s="31" t="s">
        <v>1</v>
      </c>
      <c r="C10" s="31">
        <v>190131</v>
      </c>
      <c r="D10" s="31" t="s">
        <v>2</v>
      </c>
      <c r="E10" s="31" t="s">
        <v>3</v>
      </c>
      <c r="F10" s="31">
        <v>100</v>
      </c>
      <c r="G10" s="33" t="s">
        <v>44</v>
      </c>
      <c r="H10" s="33" t="s">
        <v>3</v>
      </c>
      <c r="I10" s="34">
        <f>'伝票転記'!I14</f>
        <v>20000</v>
      </c>
      <c r="J10" s="34">
        <f>'伝票転記'!J14</f>
        <v>0</v>
      </c>
      <c r="K10" s="31" t="s">
        <v>1</v>
      </c>
      <c r="L10" s="31" t="s">
        <v>4</v>
      </c>
      <c r="M10" s="31" t="s">
        <v>1</v>
      </c>
      <c r="N10" s="31" t="s">
        <v>3</v>
      </c>
      <c r="O10" s="31" t="s">
        <v>3</v>
      </c>
      <c r="P10" s="31"/>
      <c r="Q10" s="31" t="s">
        <v>3</v>
      </c>
      <c r="R10" s="76">
        <v>0</v>
      </c>
      <c r="S10" s="31">
        <v>0</v>
      </c>
      <c r="T10" s="51" t="s">
        <v>1</v>
      </c>
      <c r="U10" s="34" t="s">
        <v>4</v>
      </c>
      <c r="V10" s="52" t="s">
        <v>1</v>
      </c>
      <c r="W10" s="31" t="s">
        <v>123</v>
      </c>
      <c r="X10" s="58"/>
    </row>
    <row r="11" spans="1:24" ht="13.5">
      <c r="A11" s="29" t="s">
        <v>1</v>
      </c>
      <c r="B11" s="31" t="s">
        <v>1</v>
      </c>
      <c r="C11" s="31">
        <v>190131</v>
      </c>
      <c r="D11" s="31" t="s">
        <v>2</v>
      </c>
      <c r="E11" s="31" t="s">
        <v>3</v>
      </c>
      <c r="F11" s="31">
        <v>110</v>
      </c>
      <c r="G11" s="33" t="s">
        <v>45</v>
      </c>
      <c r="H11" s="33" t="s">
        <v>127</v>
      </c>
      <c r="I11" s="34">
        <f>'伝票転記'!I15</f>
        <v>90000</v>
      </c>
      <c r="J11" s="34">
        <f>'伝票転記'!J15</f>
        <v>0</v>
      </c>
      <c r="K11" s="31" t="s">
        <v>1</v>
      </c>
      <c r="L11" s="31" t="s">
        <v>4</v>
      </c>
      <c r="M11" s="31" t="s">
        <v>1</v>
      </c>
      <c r="N11" s="31" t="s">
        <v>3</v>
      </c>
      <c r="O11" s="31" t="s">
        <v>3</v>
      </c>
      <c r="P11" s="31"/>
      <c r="Q11" s="31" t="s">
        <v>3</v>
      </c>
      <c r="R11" s="76">
        <v>0</v>
      </c>
      <c r="S11" s="31">
        <v>0</v>
      </c>
      <c r="T11" s="34" t="s">
        <v>1</v>
      </c>
      <c r="U11" s="34" t="s">
        <v>4</v>
      </c>
      <c r="V11" s="31" t="s">
        <v>1</v>
      </c>
      <c r="W11" s="31" t="s">
        <v>123</v>
      </c>
      <c r="X11" s="58"/>
    </row>
    <row r="12" spans="1:24" ht="13.5">
      <c r="A12" s="29" t="s">
        <v>1</v>
      </c>
      <c r="B12" s="31" t="s">
        <v>1</v>
      </c>
      <c r="C12" s="31">
        <v>190131</v>
      </c>
      <c r="D12" s="31" t="s">
        <v>2</v>
      </c>
      <c r="E12" s="31" t="s">
        <v>3</v>
      </c>
      <c r="F12" s="31">
        <v>130</v>
      </c>
      <c r="G12" s="33" t="s">
        <v>46</v>
      </c>
      <c r="H12" s="33" t="s">
        <v>127</v>
      </c>
      <c r="I12" s="34">
        <f>'伝票転記'!I16</f>
        <v>30000</v>
      </c>
      <c r="J12" s="34">
        <f>'伝票転記'!J16</f>
        <v>0</v>
      </c>
      <c r="K12" s="31" t="s">
        <v>1</v>
      </c>
      <c r="L12" s="31" t="s">
        <v>4</v>
      </c>
      <c r="M12" s="31" t="s">
        <v>1</v>
      </c>
      <c r="N12" s="31" t="s">
        <v>3</v>
      </c>
      <c r="O12" s="31" t="s">
        <v>3</v>
      </c>
      <c r="P12" s="31"/>
      <c r="Q12" s="31" t="s">
        <v>3</v>
      </c>
      <c r="R12" s="31">
        <v>0</v>
      </c>
      <c r="S12" s="31">
        <v>0</v>
      </c>
      <c r="T12" s="34" t="s">
        <v>1</v>
      </c>
      <c r="U12" s="31" t="s">
        <v>4</v>
      </c>
      <c r="V12" s="31" t="s">
        <v>1</v>
      </c>
      <c r="W12" s="31" t="s">
        <v>123</v>
      </c>
      <c r="X12" s="58"/>
    </row>
    <row r="13" spans="1:24" ht="13.5">
      <c r="A13" s="29" t="s">
        <v>1</v>
      </c>
      <c r="B13" s="31" t="s">
        <v>1</v>
      </c>
      <c r="C13" s="31">
        <v>190131</v>
      </c>
      <c r="D13" s="31" t="s">
        <v>2</v>
      </c>
      <c r="E13" s="31">
        <v>1</v>
      </c>
      <c r="F13" s="31">
        <v>782</v>
      </c>
      <c r="G13" s="33" t="s">
        <v>47</v>
      </c>
      <c r="H13" s="33" t="s">
        <v>127</v>
      </c>
      <c r="I13" s="34">
        <f>'伝票転記'!I17</f>
        <v>630</v>
      </c>
      <c r="J13" s="34">
        <f>'伝票転記'!J17</f>
        <v>30</v>
      </c>
      <c r="K13" s="31">
        <v>1</v>
      </c>
      <c r="L13" s="31" t="s">
        <v>4</v>
      </c>
      <c r="M13" s="31" t="s">
        <v>1</v>
      </c>
      <c r="N13" s="31" t="s">
        <v>3</v>
      </c>
      <c r="O13" s="31" t="s">
        <v>3</v>
      </c>
      <c r="P13" s="31"/>
      <c r="Q13" s="31" t="s">
        <v>3</v>
      </c>
      <c r="R13" s="31">
        <v>0</v>
      </c>
      <c r="S13" s="31">
        <v>0</v>
      </c>
      <c r="T13" s="34" t="s">
        <v>1</v>
      </c>
      <c r="U13" s="31" t="s">
        <v>4</v>
      </c>
      <c r="V13" s="31" t="s">
        <v>1</v>
      </c>
      <c r="W13" s="31" t="s">
        <v>123</v>
      </c>
      <c r="X13" s="58"/>
    </row>
    <row r="14" spans="1:24" ht="14.25" thickBot="1">
      <c r="A14" s="36" t="s">
        <v>1</v>
      </c>
      <c r="B14" s="38" t="s">
        <v>1</v>
      </c>
      <c r="C14" s="38">
        <v>190131</v>
      </c>
      <c r="D14" s="38" t="s">
        <v>2</v>
      </c>
      <c r="E14" s="38">
        <v>1</v>
      </c>
      <c r="F14" s="38">
        <v>520</v>
      </c>
      <c r="G14" s="40" t="s">
        <v>40</v>
      </c>
      <c r="H14" s="40" t="s">
        <v>127</v>
      </c>
      <c r="I14" s="41">
        <f>'伝票転記'!I18</f>
        <v>545</v>
      </c>
      <c r="J14" s="41">
        <f>'伝票転記'!J18</f>
        <v>25</v>
      </c>
      <c r="K14" s="38">
        <v>1</v>
      </c>
      <c r="L14" s="38" t="s">
        <v>4</v>
      </c>
      <c r="M14" s="38" t="s">
        <v>1</v>
      </c>
      <c r="N14" s="38" t="s">
        <v>3</v>
      </c>
      <c r="O14" s="38" t="s">
        <v>3</v>
      </c>
      <c r="P14" s="38"/>
      <c r="Q14" s="38" t="s">
        <v>3</v>
      </c>
      <c r="R14" s="38">
        <v>0</v>
      </c>
      <c r="S14" s="38">
        <v>0</v>
      </c>
      <c r="T14" s="41" t="s">
        <v>1</v>
      </c>
      <c r="U14" s="38" t="s">
        <v>4</v>
      </c>
      <c r="V14" s="38" t="s">
        <v>1</v>
      </c>
      <c r="W14" s="38" t="s">
        <v>123</v>
      </c>
      <c r="X14" s="59"/>
    </row>
    <row r="17" ht="13.5">
      <c r="C17" s="61" t="s">
        <v>140</v>
      </c>
    </row>
    <row r="19" ht="17.25">
      <c r="C19" s="60"/>
    </row>
    <row r="25" ht="17.25">
      <c r="C25" s="60"/>
    </row>
    <row r="27" ht="13.5">
      <c r="D27" s="43"/>
    </row>
    <row r="28" ht="13.5">
      <c r="D28" s="43"/>
    </row>
    <row r="29" ht="17.25">
      <c r="C29" s="60"/>
    </row>
    <row r="30" ht="13.5">
      <c r="D30" s="43"/>
    </row>
    <row r="31" ht="13.5">
      <c r="D31" s="43"/>
    </row>
  </sheetData>
  <mergeCells count="10">
    <mergeCell ref="X3:X4"/>
    <mergeCell ref="X7:X8"/>
    <mergeCell ref="A1:A2"/>
    <mergeCell ref="B1:B2"/>
    <mergeCell ref="C1:C2"/>
    <mergeCell ref="D1:D2"/>
    <mergeCell ref="E1:M1"/>
    <mergeCell ref="N1:V1"/>
    <mergeCell ref="W1:W2"/>
    <mergeCell ref="X1:X2"/>
  </mergeCells>
  <printOptions/>
  <pageMargins left="0.75" right="0.75" top="1" bottom="1" header="0.512" footer="0.512"/>
  <pageSetup fitToHeight="1" fitToWidth="1" horizontalDpi="400" verticalDpi="400" orientation="landscape" paperSize="9" scale="93" r:id="rId1"/>
  <headerFooter alignWithMargins="0">
    <oddHeader>&amp;L&amp;F&amp;A&amp;R2007/2/9</oddHeader>
    <oddFooter>&amp;Rアステム株式会社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workbookViewId="0" topLeftCell="A1">
      <selection activeCell="A1" sqref="A1:A2"/>
    </sheetView>
  </sheetViews>
  <sheetFormatPr defaultColWidth="9.00390625" defaultRowHeight="13.5"/>
  <cols>
    <col min="1" max="1" width="2.50390625" style="14" bestFit="1" customWidth="1"/>
    <col min="2" max="2" width="2.125" style="14" bestFit="1" customWidth="1"/>
    <col min="3" max="3" width="7.50390625" style="14" bestFit="1" customWidth="1"/>
    <col min="4" max="4" width="7.00390625" style="14" customWidth="1"/>
    <col min="5" max="5" width="4.00390625" style="14" bestFit="1" customWidth="1"/>
    <col min="6" max="6" width="4.50390625" style="14" bestFit="1" customWidth="1"/>
    <col min="7" max="7" width="14.625" style="14" bestFit="1" customWidth="1"/>
    <col min="8" max="8" width="4.00390625" style="14" bestFit="1" customWidth="1"/>
    <col min="9" max="9" width="10.00390625" style="14" customWidth="1"/>
    <col min="10" max="10" width="3.50390625" style="14" bestFit="1" customWidth="1"/>
    <col min="11" max="11" width="2.50390625" style="14" bestFit="1" customWidth="1"/>
    <col min="12" max="12" width="2.75390625" style="14" bestFit="1" customWidth="1"/>
    <col min="13" max="13" width="2.125" style="14" bestFit="1" customWidth="1"/>
    <col min="14" max="14" width="4.00390625" style="14" bestFit="1" customWidth="1"/>
    <col min="15" max="15" width="4.50390625" style="14" bestFit="1" customWidth="1"/>
    <col min="16" max="16" width="7.125" style="14" bestFit="1" customWidth="1"/>
    <col min="17" max="17" width="4.00390625" style="14" bestFit="1" customWidth="1"/>
    <col min="18" max="18" width="10.875" style="14" customWidth="1"/>
    <col min="19" max="19" width="6.875" style="14" bestFit="1" customWidth="1"/>
    <col min="20" max="20" width="2.50390625" style="14" bestFit="1" customWidth="1"/>
    <col min="21" max="21" width="2.75390625" style="14" bestFit="1" customWidth="1"/>
    <col min="22" max="22" width="2.125" style="14" bestFit="1" customWidth="1"/>
    <col min="23" max="23" width="21.75390625" style="14" bestFit="1" customWidth="1"/>
    <col min="24" max="24" width="11.00390625" style="14" bestFit="1" customWidth="1"/>
    <col min="25" max="16384" width="9.00390625" style="14" customWidth="1"/>
  </cols>
  <sheetData>
    <row r="1" spans="1:24" ht="13.5" customHeight="1">
      <c r="A1" s="93" t="s">
        <v>16</v>
      </c>
      <c r="B1" s="95" t="s">
        <v>17</v>
      </c>
      <c r="C1" s="88" t="s">
        <v>18</v>
      </c>
      <c r="D1" s="88" t="s">
        <v>19</v>
      </c>
      <c r="E1" s="90" t="s">
        <v>42</v>
      </c>
      <c r="F1" s="91"/>
      <c r="G1" s="91"/>
      <c r="H1" s="91"/>
      <c r="I1" s="91"/>
      <c r="J1" s="91"/>
      <c r="K1" s="91"/>
      <c r="L1" s="91"/>
      <c r="M1" s="92"/>
      <c r="N1" s="90" t="s">
        <v>43</v>
      </c>
      <c r="O1" s="91"/>
      <c r="P1" s="91"/>
      <c r="Q1" s="91"/>
      <c r="R1" s="91"/>
      <c r="S1" s="91"/>
      <c r="T1" s="91"/>
      <c r="U1" s="91"/>
      <c r="V1" s="92"/>
      <c r="W1" s="97" t="s">
        <v>29</v>
      </c>
      <c r="X1" s="86" t="s">
        <v>49</v>
      </c>
    </row>
    <row r="2" spans="1:24" ht="110.25" thickBot="1">
      <c r="A2" s="94"/>
      <c r="B2" s="96"/>
      <c r="C2" s="89"/>
      <c r="D2" s="89"/>
      <c r="E2" s="83" t="s">
        <v>20</v>
      </c>
      <c r="F2" s="83" t="s">
        <v>21</v>
      </c>
      <c r="G2" s="1" t="s">
        <v>48</v>
      </c>
      <c r="H2" s="83" t="s">
        <v>22</v>
      </c>
      <c r="I2" s="83" t="s">
        <v>23</v>
      </c>
      <c r="J2" s="83" t="s">
        <v>24</v>
      </c>
      <c r="K2" s="83" t="s">
        <v>25</v>
      </c>
      <c r="L2" s="83" t="s">
        <v>26</v>
      </c>
      <c r="M2" s="83" t="s">
        <v>27</v>
      </c>
      <c r="N2" s="83" t="s">
        <v>20</v>
      </c>
      <c r="O2" s="83" t="s">
        <v>21</v>
      </c>
      <c r="P2" s="1" t="s">
        <v>48</v>
      </c>
      <c r="Q2" s="83" t="s">
        <v>22</v>
      </c>
      <c r="R2" s="83" t="s">
        <v>28</v>
      </c>
      <c r="S2" s="83" t="s">
        <v>24</v>
      </c>
      <c r="T2" s="83" t="s">
        <v>25</v>
      </c>
      <c r="U2" s="83" t="s">
        <v>26</v>
      </c>
      <c r="V2" s="83" t="s">
        <v>27</v>
      </c>
      <c r="W2" s="98"/>
      <c r="X2" s="87"/>
    </row>
    <row r="3" spans="1:24" ht="18" thickTop="1">
      <c r="A3" s="44" t="s">
        <v>0</v>
      </c>
      <c r="B3" s="45" t="s">
        <v>1</v>
      </c>
      <c r="C3" s="45">
        <v>190131</v>
      </c>
      <c r="D3" s="46" t="s">
        <v>126</v>
      </c>
      <c r="E3" s="45" t="s">
        <v>3</v>
      </c>
      <c r="F3" s="45">
        <v>135</v>
      </c>
      <c r="G3" s="47" t="s">
        <v>138</v>
      </c>
      <c r="H3" s="78"/>
      <c r="I3" s="48">
        <f>'伝票転記'!I9</f>
        <v>23244</v>
      </c>
      <c r="J3" s="48">
        <f>'伝票転記'!J9</f>
        <v>0</v>
      </c>
      <c r="K3" s="45" t="s">
        <v>1</v>
      </c>
      <c r="L3" s="45" t="s">
        <v>4</v>
      </c>
      <c r="M3" s="45" t="s">
        <v>1</v>
      </c>
      <c r="N3" s="45" t="s">
        <v>3</v>
      </c>
      <c r="O3" s="45">
        <v>500</v>
      </c>
      <c r="P3" s="47" t="s">
        <v>38</v>
      </c>
      <c r="Q3" s="45"/>
      <c r="R3" s="49">
        <f>'伝票転記'!R9</f>
        <v>23244</v>
      </c>
      <c r="S3" s="48">
        <f>'伝票転記'!S9</f>
        <v>23244</v>
      </c>
      <c r="T3" s="80">
        <v>1</v>
      </c>
      <c r="U3" s="48" t="s">
        <v>4</v>
      </c>
      <c r="V3" s="50" t="s">
        <v>1</v>
      </c>
      <c r="W3" s="45" t="s">
        <v>128</v>
      </c>
      <c r="X3" s="82" t="s">
        <v>50</v>
      </c>
    </row>
    <row r="4" spans="1:24" ht="13.5">
      <c r="A4" s="29" t="s">
        <v>0</v>
      </c>
      <c r="B4" s="31" t="s">
        <v>1</v>
      </c>
      <c r="C4" s="31">
        <v>190131</v>
      </c>
      <c r="D4" s="31" t="s">
        <v>2</v>
      </c>
      <c r="E4" s="31" t="s">
        <v>3</v>
      </c>
      <c r="F4" s="31">
        <v>135</v>
      </c>
      <c r="G4" s="33" t="s">
        <v>36</v>
      </c>
      <c r="H4" s="76"/>
      <c r="I4" s="34">
        <f>'伝票転記'!I3+'伝票転記'!I4+'伝票転記'!I5+'伝票転記'!I7+'伝票転記'!I10+'伝票転記'!I11+'伝票転記'!I12</f>
        <v>1668154</v>
      </c>
      <c r="J4" s="34">
        <f>'伝票転記'!J3+'伝票転記'!J4+'伝票転記'!J5+'伝票転記'!J7+'伝票転記'!J10+'伝票転記'!J11+'伝票転記'!J12</f>
        <v>0</v>
      </c>
      <c r="K4" s="31" t="s">
        <v>1</v>
      </c>
      <c r="L4" s="31" t="s">
        <v>4</v>
      </c>
      <c r="M4" s="31" t="s">
        <v>1</v>
      </c>
      <c r="N4" s="31">
        <v>1</v>
      </c>
      <c r="O4" s="31">
        <v>500</v>
      </c>
      <c r="P4" s="33" t="s">
        <v>38</v>
      </c>
      <c r="Q4" s="31"/>
      <c r="R4" s="51">
        <f>'伝票転記'!R3+'伝票転記'!S3+'伝票転記'!R4+'伝票転記'!R5+'伝票転記'!S5+'伝票転記'!R7+'伝票転記'!S7+'伝票転記'!R10+'伝票転記'!R11+'伝票転記'!S11+'伝票転記'!R12+'伝票転記'!S12</f>
        <v>1668154</v>
      </c>
      <c r="S4" s="34">
        <f>'伝票転記'!S3+'伝票転記'!S4+'伝票転記'!S5+'伝票転記'!S10+'伝票転記'!S12</f>
        <v>37904</v>
      </c>
      <c r="T4" s="51">
        <v>1</v>
      </c>
      <c r="U4" s="34" t="s">
        <v>4</v>
      </c>
      <c r="V4" s="52" t="s">
        <v>1</v>
      </c>
      <c r="W4" s="31" t="s">
        <v>129</v>
      </c>
      <c r="X4" s="101" t="s">
        <v>142</v>
      </c>
    </row>
    <row r="5" spans="1:24" ht="13.5">
      <c r="A5" s="29" t="s">
        <v>1</v>
      </c>
      <c r="B5" s="31" t="s">
        <v>1</v>
      </c>
      <c r="C5" s="31">
        <v>190131</v>
      </c>
      <c r="D5" s="31" t="s">
        <v>2</v>
      </c>
      <c r="E5" s="31">
        <v>1</v>
      </c>
      <c r="F5" s="31">
        <v>520</v>
      </c>
      <c r="G5" s="33" t="s">
        <v>40</v>
      </c>
      <c r="H5" s="76"/>
      <c r="I5" s="51">
        <f>'伝票転記'!I6+'伝票転記'!J6+'伝票転記'!I8</f>
        <v>39194</v>
      </c>
      <c r="J5" s="69">
        <f>'伝票転記'!J6</f>
        <v>34</v>
      </c>
      <c r="K5" s="52">
        <v>1</v>
      </c>
      <c r="L5" s="52" t="s">
        <v>4</v>
      </c>
      <c r="M5" s="31" t="s">
        <v>1</v>
      </c>
      <c r="N5" s="31" t="s">
        <v>3</v>
      </c>
      <c r="O5" s="31">
        <v>135</v>
      </c>
      <c r="P5" s="33" t="s">
        <v>36</v>
      </c>
      <c r="Q5" s="31"/>
      <c r="R5" s="69">
        <f>'伝票転記'!R6+'伝票転記'!R8</f>
        <v>39194</v>
      </c>
      <c r="S5" s="34">
        <f>'伝票転記'!S6+'伝票転記'!S8</f>
        <v>0</v>
      </c>
      <c r="T5" s="34" t="s">
        <v>1</v>
      </c>
      <c r="U5" s="34" t="s">
        <v>4</v>
      </c>
      <c r="V5" s="31" t="s">
        <v>1</v>
      </c>
      <c r="W5" s="31" t="s">
        <v>130</v>
      </c>
      <c r="X5" s="102"/>
    </row>
    <row r="6" spans="1:24" ht="17.25">
      <c r="A6" s="15" t="s">
        <v>1</v>
      </c>
      <c r="B6" s="17" t="s">
        <v>1</v>
      </c>
      <c r="C6" s="17">
        <v>190131</v>
      </c>
      <c r="D6" s="79" t="s">
        <v>126</v>
      </c>
      <c r="E6" s="17">
        <v>1</v>
      </c>
      <c r="F6" s="17" t="s">
        <v>3</v>
      </c>
      <c r="G6" s="19" t="s">
        <v>127</v>
      </c>
      <c r="H6" s="74"/>
      <c r="I6" s="20">
        <v>0</v>
      </c>
      <c r="J6" s="72">
        <v>0</v>
      </c>
      <c r="K6" s="17" t="s">
        <v>1</v>
      </c>
      <c r="L6" s="17" t="s">
        <v>4</v>
      </c>
      <c r="M6" s="17" t="s">
        <v>1</v>
      </c>
      <c r="N6" s="17" t="s">
        <v>3</v>
      </c>
      <c r="O6" s="17">
        <v>135</v>
      </c>
      <c r="P6" s="19" t="s">
        <v>36</v>
      </c>
      <c r="Q6" s="17"/>
      <c r="R6" s="72">
        <f>'伝票転記'!R6</f>
        <v>714</v>
      </c>
      <c r="S6" s="72">
        <f>'伝票転記'!S6</f>
        <v>0</v>
      </c>
      <c r="T6" s="72" t="s">
        <v>1</v>
      </c>
      <c r="U6" s="20" t="s">
        <v>4</v>
      </c>
      <c r="V6" s="54" t="s">
        <v>1</v>
      </c>
      <c r="W6" s="17" t="s">
        <v>131</v>
      </c>
      <c r="X6" s="100"/>
    </row>
    <row r="7" spans="1:24" ht="17.25">
      <c r="A7" s="29" t="s">
        <v>0</v>
      </c>
      <c r="B7" s="31" t="s">
        <v>1</v>
      </c>
      <c r="C7" s="31">
        <v>190131</v>
      </c>
      <c r="D7" s="55" t="s">
        <v>126</v>
      </c>
      <c r="E7" s="31" t="s">
        <v>3</v>
      </c>
      <c r="F7" s="31">
        <v>100</v>
      </c>
      <c r="G7" s="33" t="s">
        <v>44</v>
      </c>
      <c r="H7" s="76"/>
      <c r="I7" s="34">
        <f>'伝票転記'!I13</f>
        <v>10000</v>
      </c>
      <c r="J7" s="34">
        <f>'伝票転記'!J13</f>
        <v>0</v>
      </c>
      <c r="K7" s="31" t="s">
        <v>1</v>
      </c>
      <c r="L7" s="31" t="s">
        <v>4</v>
      </c>
      <c r="M7" s="31" t="s">
        <v>1</v>
      </c>
      <c r="N7" s="31" t="s">
        <v>3</v>
      </c>
      <c r="O7" s="31">
        <v>135</v>
      </c>
      <c r="P7" s="33" t="s">
        <v>36</v>
      </c>
      <c r="Q7" s="31"/>
      <c r="R7" s="69">
        <f>'伝票転記'!R13</f>
        <v>151175</v>
      </c>
      <c r="S7" s="69">
        <f>'伝票転記'!S13</f>
        <v>0</v>
      </c>
      <c r="T7" s="51" t="s">
        <v>1</v>
      </c>
      <c r="U7" s="34" t="s">
        <v>4</v>
      </c>
      <c r="V7" s="52" t="s">
        <v>1</v>
      </c>
      <c r="W7" s="31" t="s">
        <v>132</v>
      </c>
      <c r="X7" s="35" t="s">
        <v>34</v>
      </c>
    </row>
    <row r="8" spans="1:24" ht="13.5">
      <c r="A8" s="29" t="s">
        <v>1</v>
      </c>
      <c r="B8" s="31" t="s">
        <v>1</v>
      </c>
      <c r="C8" s="31">
        <v>190131</v>
      </c>
      <c r="D8" s="31" t="s">
        <v>2</v>
      </c>
      <c r="E8" s="31" t="s">
        <v>3</v>
      </c>
      <c r="F8" s="31">
        <v>100</v>
      </c>
      <c r="G8" s="33" t="s">
        <v>44</v>
      </c>
      <c r="H8" s="76"/>
      <c r="I8" s="34">
        <f>'伝票転記'!I14</f>
        <v>20000</v>
      </c>
      <c r="J8" s="34">
        <f>'伝票転記'!J14</f>
        <v>0</v>
      </c>
      <c r="K8" s="31" t="s">
        <v>1</v>
      </c>
      <c r="L8" s="52" t="s">
        <v>4</v>
      </c>
      <c r="M8" s="31" t="s">
        <v>1</v>
      </c>
      <c r="N8" s="31" t="s">
        <v>3</v>
      </c>
      <c r="O8" s="31" t="s">
        <v>3</v>
      </c>
      <c r="P8" s="33" t="s">
        <v>127</v>
      </c>
      <c r="Q8" s="31"/>
      <c r="R8" s="69">
        <v>0</v>
      </c>
      <c r="S8" s="31">
        <v>0</v>
      </c>
      <c r="T8" s="34" t="s">
        <v>1</v>
      </c>
      <c r="U8" s="34" t="s">
        <v>4</v>
      </c>
      <c r="V8" s="31" t="s">
        <v>1</v>
      </c>
      <c r="W8" s="31" t="s">
        <v>133</v>
      </c>
      <c r="X8" s="58"/>
    </row>
    <row r="9" spans="1:24" ht="13.5">
      <c r="A9" s="29" t="s">
        <v>1</v>
      </c>
      <c r="B9" s="31" t="s">
        <v>1</v>
      </c>
      <c r="C9" s="31">
        <v>190131</v>
      </c>
      <c r="D9" s="31" t="s">
        <v>2</v>
      </c>
      <c r="E9" s="31" t="s">
        <v>3</v>
      </c>
      <c r="F9" s="31">
        <v>110</v>
      </c>
      <c r="G9" s="33" t="s">
        <v>45</v>
      </c>
      <c r="H9" s="33"/>
      <c r="I9" s="34">
        <f>'伝票転記'!I15</f>
        <v>90000</v>
      </c>
      <c r="J9" s="34">
        <f>'伝票転記'!J15</f>
        <v>0</v>
      </c>
      <c r="K9" s="31" t="s">
        <v>1</v>
      </c>
      <c r="L9" s="31" t="s">
        <v>4</v>
      </c>
      <c r="M9" s="31" t="s">
        <v>1</v>
      </c>
      <c r="N9" s="31" t="s">
        <v>3</v>
      </c>
      <c r="O9" s="31" t="s">
        <v>3</v>
      </c>
      <c r="P9" s="33" t="s">
        <v>127</v>
      </c>
      <c r="Q9" s="31"/>
      <c r="R9" s="69">
        <v>0</v>
      </c>
      <c r="S9" s="31">
        <v>0</v>
      </c>
      <c r="T9" s="51" t="s">
        <v>1</v>
      </c>
      <c r="U9" s="34" t="s">
        <v>4</v>
      </c>
      <c r="V9" s="52" t="s">
        <v>1</v>
      </c>
      <c r="W9" s="31" t="s">
        <v>134</v>
      </c>
      <c r="X9" s="58"/>
    </row>
    <row r="10" spans="1:24" ht="13.5">
      <c r="A10" s="29" t="s">
        <v>1</v>
      </c>
      <c r="B10" s="31" t="s">
        <v>1</v>
      </c>
      <c r="C10" s="31">
        <v>190131</v>
      </c>
      <c r="D10" s="31" t="s">
        <v>2</v>
      </c>
      <c r="E10" s="31" t="s">
        <v>3</v>
      </c>
      <c r="F10" s="31">
        <v>130</v>
      </c>
      <c r="G10" s="33" t="s">
        <v>46</v>
      </c>
      <c r="H10" s="33"/>
      <c r="I10" s="34">
        <f>'伝票転記'!I16</f>
        <v>30000</v>
      </c>
      <c r="J10" s="34">
        <f>'伝票転記'!J16</f>
        <v>0</v>
      </c>
      <c r="K10" s="31" t="s">
        <v>1</v>
      </c>
      <c r="L10" s="31" t="s">
        <v>4</v>
      </c>
      <c r="M10" s="31" t="s">
        <v>1</v>
      </c>
      <c r="N10" s="31" t="s">
        <v>3</v>
      </c>
      <c r="O10" s="31" t="s">
        <v>3</v>
      </c>
      <c r="P10" s="31" t="s">
        <v>3</v>
      </c>
      <c r="Q10" s="31"/>
      <c r="R10" s="76">
        <v>0</v>
      </c>
      <c r="S10" s="31">
        <v>0</v>
      </c>
      <c r="T10" s="51" t="s">
        <v>1</v>
      </c>
      <c r="U10" s="34" t="s">
        <v>4</v>
      </c>
      <c r="V10" s="52" t="s">
        <v>1</v>
      </c>
      <c r="W10" s="31" t="s">
        <v>135</v>
      </c>
      <c r="X10" s="58"/>
    </row>
    <row r="11" spans="1:24" ht="13.5">
      <c r="A11" s="29" t="s">
        <v>1</v>
      </c>
      <c r="B11" s="31" t="s">
        <v>1</v>
      </c>
      <c r="C11" s="31">
        <v>190131</v>
      </c>
      <c r="D11" s="31" t="s">
        <v>2</v>
      </c>
      <c r="E11" s="31">
        <v>1</v>
      </c>
      <c r="F11" s="31">
        <v>782</v>
      </c>
      <c r="G11" s="33" t="s">
        <v>47</v>
      </c>
      <c r="H11" s="33"/>
      <c r="I11" s="34">
        <f>'伝票転記'!I17</f>
        <v>630</v>
      </c>
      <c r="J11" s="34">
        <f>'伝票転記'!J17</f>
        <v>30</v>
      </c>
      <c r="K11" s="31">
        <v>1</v>
      </c>
      <c r="L11" s="31" t="s">
        <v>4</v>
      </c>
      <c r="M11" s="31" t="s">
        <v>1</v>
      </c>
      <c r="N11" s="31" t="s">
        <v>3</v>
      </c>
      <c r="O11" s="31" t="s">
        <v>3</v>
      </c>
      <c r="P11" s="31" t="s">
        <v>3</v>
      </c>
      <c r="Q11" s="31"/>
      <c r="R11" s="76">
        <v>0</v>
      </c>
      <c r="S11" s="31">
        <v>0</v>
      </c>
      <c r="T11" s="34" t="s">
        <v>1</v>
      </c>
      <c r="U11" s="34" t="s">
        <v>4</v>
      </c>
      <c r="V11" s="31" t="s">
        <v>1</v>
      </c>
      <c r="W11" s="31" t="s">
        <v>136</v>
      </c>
      <c r="X11" s="58"/>
    </row>
    <row r="12" spans="1:24" ht="14.25" thickBot="1">
      <c r="A12" s="36" t="s">
        <v>1</v>
      </c>
      <c r="B12" s="38" t="s">
        <v>1</v>
      </c>
      <c r="C12" s="38">
        <v>190131</v>
      </c>
      <c r="D12" s="38" t="s">
        <v>2</v>
      </c>
      <c r="E12" s="38">
        <v>1</v>
      </c>
      <c r="F12" s="38">
        <v>520</v>
      </c>
      <c r="G12" s="40" t="s">
        <v>40</v>
      </c>
      <c r="H12" s="40"/>
      <c r="I12" s="41">
        <f>'伝票転記'!I18</f>
        <v>545</v>
      </c>
      <c r="J12" s="41">
        <f>'伝票転記'!J18</f>
        <v>25</v>
      </c>
      <c r="K12" s="38">
        <v>1</v>
      </c>
      <c r="L12" s="38" t="s">
        <v>4</v>
      </c>
      <c r="M12" s="38" t="s">
        <v>1</v>
      </c>
      <c r="N12" s="38" t="s">
        <v>3</v>
      </c>
      <c r="O12" s="38" t="s">
        <v>3</v>
      </c>
      <c r="P12" s="38" t="s">
        <v>3</v>
      </c>
      <c r="Q12" s="38"/>
      <c r="R12" s="38">
        <v>0</v>
      </c>
      <c r="S12" s="38">
        <v>0</v>
      </c>
      <c r="T12" s="41" t="s">
        <v>1</v>
      </c>
      <c r="U12" s="38" t="s">
        <v>4</v>
      </c>
      <c r="V12" s="38" t="s">
        <v>1</v>
      </c>
      <c r="W12" s="38" t="s">
        <v>137</v>
      </c>
      <c r="X12" s="59"/>
    </row>
    <row r="15" ht="13.5">
      <c r="C15" s="61" t="s">
        <v>141</v>
      </c>
    </row>
    <row r="17" ht="17.25">
      <c r="C17" s="60"/>
    </row>
    <row r="23" ht="17.25">
      <c r="C23" s="60"/>
    </row>
    <row r="25" ht="13.5">
      <c r="D25" s="43"/>
    </row>
    <row r="26" ht="13.5">
      <c r="D26" s="43"/>
    </row>
    <row r="27" ht="17.25">
      <c r="C27" s="60"/>
    </row>
    <row r="28" ht="13.5">
      <c r="D28" s="43"/>
    </row>
    <row r="29" ht="13.5">
      <c r="D29" s="43"/>
    </row>
  </sheetData>
  <mergeCells count="9">
    <mergeCell ref="X4:X6"/>
    <mergeCell ref="A1:A2"/>
    <mergeCell ref="B1:B2"/>
    <mergeCell ref="C1:C2"/>
    <mergeCell ref="D1:D2"/>
    <mergeCell ref="E1:M1"/>
    <mergeCell ref="N1:V1"/>
    <mergeCell ref="W1:W2"/>
    <mergeCell ref="X1:X2"/>
  </mergeCells>
  <printOptions/>
  <pageMargins left="0.75" right="0.75" top="1" bottom="1" header="0.512" footer="0.512"/>
  <pageSetup fitToHeight="1" fitToWidth="1" horizontalDpi="400" verticalDpi="400" orientation="landscape" paperSize="9" scale="90" r:id="rId1"/>
  <headerFooter alignWithMargins="0">
    <oddHeader>&amp;L&amp;F&amp;A&amp;R2007/2/9</oddHeader>
    <oddFooter>&amp;Rアステム株式会社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24"/>
  <sheetViews>
    <sheetView workbookViewId="0" topLeftCell="A1">
      <selection activeCell="A1" sqref="A1"/>
    </sheetView>
  </sheetViews>
  <sheetFormatPr defaultColWidth="9.00390625" defaultRowHeight="13.5"/>
  <cols>
    <col min="1" max="1" width="1.875" style="2" customWidth="1"/>
    <col min="2" max="2" width="0.5" style="6" hidden="1" customWidth="1"/>
    <col min="3" max="3" width="2.875" style="6" customWidth="1"/>
    <col min="4" max="4" width="13.75390625" style="7" customWidth="1"/>
    <col min="5" max="5" width="11.125" style="6" customWidth="1"/>
    <col min="6" max="6" width="0.12890625" style="6" hidden="1" customWidth="1"/>
    <col min="7" max="7" width="56.125" style="8" customWidth="1"/>
    <col min="8" max="16384" width="9.00390625" style="2" customWidth="1"/>
  </cols>
  <sheetData>
    <row r="1" spans="2:7" ht="18" customHeight="1">
      <c r="B1" s="9"/>
      <c r="C1" s="9"/>
      <c r="D1" s="9" t="s">
        <v>82</v>
      </c>
      <c r="E1" s="9" t="s">
        <v>83</v>
      </c>
      <c r="F1" s="9"/>
      <c r="G1" s="9" t="s">
        <v>84</v>
      </c>
    </row>
    <row r="2" spans="2:7" ht="27">
      <c r="B2" s="3" t="s">
        <v>85</v>
      </c>
      <c r="C2" s="103" t="s">
        <v>122</v>
      </c>
      <c r="D2" s="4" t="s">
        <v>16</v>
      </c>
      <c r="E2" s="3" t="s">
        <v>86</v>
      </c>
      <c r="F2" s="3"/>
      <c r="G2" s="5" t="s">
        <v>87</v>
      </c>
    </row>
    <row r="3" spans="2:7" ht="40.5">
      <c r="B3" s="3" t="s">
        <v>85</v>
      </c>
      <c r="C3" s="104"/>
      <c r="D3" s="4" t="s">
        <v>17</v>
      </c>
      <c r="E3" s="3" t="s">
        <v>86</v>
      </c>
      <c r="F3" s="3"/>
      <c r="G3" s="5" t="s">
        <v>88</v>
      </c>
    </row>
    <row r="4" spans="2:7" ht="121.5">
      <c r="B4" s="3"/>
      <c r="C4" s="104"/>
      <c r="D4" s="4" t="s">
        <v>18</v>
      </c>
      <c r="E4" s="3" t="s">
        <v>89</v>
      </c>
      <c r="F4" s="3"/>
      <c r="G4" s="5" t="s">
        <v>90</v>
      </c>
    </row>
    <row r="5" spans="2:7" ht="94.5">
      <c r="B5" s="3" t="s">
        <v>85</v>
      </c>
      <c r="C5" s="105"/>
      <c r="D5" s="4" t="s">
        <v>19</v>
      </c>
      <c r="E5" s="3" t="s">
        <v>89</v>
      </c>
      <c r="F5" s="3"/>
      <c r="G5" s="5" t="s">
        <v>91</v>
      </c>
    </row>
    <row r="6" spans="2:7" ht="40.5">
      <c r="B6" s="3" t="s">
        <v>85</v>
      </c>
      <c r="C6" s="103" t="s">
        <v>120</v>
      </c>
      <c r="D6" s="4" t="s">
        <v>20</v>
      </c>
      <c r="E6" s="3" t="s">
        <v>93</v>
      </c>
      <c r="F6" s="3"/>
      <c r="G6" s="5" t="s">
        <v>94</v>
      </c>
    </row>
    <row r="7" spans="2:7" ht="40.5">
      <c r="B7" s="3" t="s">
        <v>85</v>
      </c>
      <c r="C7" s="104"/>
      <c r="D7" s="4" t="s">
        <v>21</v>
      </c>
      <c r="E7" s="3" t="s">
        <v>93</v>
      </c>
      <c r="F7" s="3" t="s">
        <v>95</v>
      </c>
      <c r="G7" s="5" t="s">
        <v>96</v>
      </c>
    </row>
    <row r="8" spans="2:7" ht="40.5">
      <c r="B8" s="3" t="s">
        <v>85</v>
      </c>
      <c r="C8" s="104"/>
      <c r="D8" s="4" t="s">
        <v>22</v>
      </c>
      <c r="E8" s="3" t="s">
        <v>93</v>
      </c>
      <c r="F8" s="3"/>
      <c r="G8" s="5" t="s">
        <v>97</v>
      </c>
    </row>
    <row r="9" spans="2:7" ht="81">
      <c r="B9" s="3" t="s">
        <v>85</v>
      </c>
      <c r="C9" s="104"/>
      <c r="D9" s="4" t="s">
        <v>23</v>
      </c>
      <c r="E9" s="3" t="s">
        <v>98</v>
      </c>
      <c r="F9" s="3"/>
      <c r="G9" s="106" t="s">
        <v>99</v>
      </c>
    </row>
    <row r="10" spans="2:7" ht="135">
      <c r="B10" s="3"/>
      <c r="C10" s="104"/>
      <c r="D10" s="4" t="s">
        <v>24</v>
      </c>
      <c r="E10" s="3" t="s">
        <v>100</v>
      </c>
      <c r="F10" s="3"/>
      <c r="G10" s="5" t="s">
        <v>81</v>
      </c>
    </row>
    <row r="11" spans="2:7" ht="67.5">
      <c r="B11" s="3"/>
      <c r="C11" s="104"/>
      <c r="D11" s="4" t="s">
        <v>25</v>
      </c>
      <c r="E11" s="3" t="s">
        <v>86</v>
      </c>
      <c r="F11" s="3"/>
      <c r="G11" s="5" t="s">
        <v>101</v>
      </c>
    </row>
    <row r="12" spans="2:7" ht="40.5">
      <c r="B12" s="3"/>
      <c r="C12" s="104"/>
      <c r="D12" s="4" t="s">
        <v>26</v>
      </c>
      <c r="E12" s="3" t="s">
        <v>102</v>
      </c>
      <c r="F12" s="3"/>
      <c r="G12" s="5" t="s">
        <v>103</v>
      </c>
    </row>
    <row r="13" spans="2:7" ht="54">
      <c r="B13" s="3"/>
      <c r="C13" s="105"/>
      <c r="D13" s="4" t="s">
        <v>27</v>
      </c>
      <c r="E13" s="3" t="s">
        <v>86</v>
      </c>
      <c r="F13" s="3"/>
      <c r="G13" s="5" t="s">
        <v>104</v>
      </c>
    </row>
    <row r="14" spans="2:7" ht="27">
      <c r="B14" s="3" t="s">
        <v>85</v>
      </c>
      <c r="C14" s="103" t="s">
        <v>121</v>
      </c>
      <c r="D14" s="4" t="s">
        <v>20</v>
      </c>
      <c r="E14" s="3" t="s">
        <v>93</v>
      </c>
      <c r="F14" s="3"/>
      <c r="G14" s="5" t="s">
        <v>105</v>
      </c>
    </row>
    <row r="15" spans="2:7" ht="27">
      <c r="B15" s="3" t="s">
        <v>85</v>
      </c>
      <c r="C15" s="104"/>
      <c r="D15" s="4" t="s">
        <v>21</v>
      </c>
      <c r="E15" s="3" t="s">
        <v>93</v>
      </c>
      <c r="F15" s="3"/>
      <c r="G15" s="5" t="s">
        <v>106</v>
      </c>
    </row>
    <row r="16" spans="2:7" ht="27">
      <c r="B16" s="3" t="s">
        <v>85</v>
      </c>
      <c r="C16" s="104"/>
      <c r="D16" s="4" t="s">
        <v>22</v>
      </c>
      <c r="E16" s="3" t="s">
        <v>93</v>
      </c>
      <c r="F16" s="3"/>
      <c r="G16" s="5" t="s">
        <v>106</v>
      </c>
    </row>
    <row r="17" spans="2:7" ht="27">
      <c r="B17" s="3"/>
      <c r="C17" s="104"/>
      <c r="D17" s="4" t="s">
        <v>28</v>
      </c>
      <c r="E17" s="3" t="s">
        <v>98</v>
      </c>
      <c r="F17" s="3" t="s">
        <v>92</v>
      </c>
      <c r="G17" s="5" t="s">
        <v>106</v>
      </c>
    </row>
    <row r="18" spans="2:7" ht="13.5">
      <c r="B18" s="3"/>
      <c r="C18" s="104"/>
      <c r="D18" s="4" t="s">
        <v>24</v>
      </c>
      <c r="E18" s="3" t="s">
        <v>107</v>
      </c>
      <c r="F18" s="3"/>
      <c r="G18" s="5" t="s">
        <v>106</v>
      </c>
    </row>
    <row r="19" spans="2:7" ht="13.5">
      <c r="B19" s="3"/>
      <c r="C19" s="104"/>
      <c r="D19" s="4" t="s">
        <v>25</v>
      </c>
      <c r="E19" s="3" t="s">
        <v>86</v>
      </c>
      <c r="F19" s="3"/>
      <c r="G19" s="5" t="s">
        <v>106</v>
      </c>
    </row>
    <row r="20" spans="2:7" ht="27">
      <c r="B20" s="3" t="s">
        <v>85</v>
      </c>
      <c r="C20" s="104"/>
      <c r="D20" s="4" t="s">
        <v>26</v>
      </c>
      <c r="E20" s="3" t="s">
        <v>108</v>
      </c>
      <c r="F20" s="3" t="s">
        <v>109</v>
      </c>
      <c r="G20" s="5" t="s">
        <v>106</v>
      </c>
    </row>
    <row r="21" spans="2:7" ht="27">
      <c r="B21" s="3"/>
      <c r="C21" s="105"/>
      <c r="D21" s="4" t="s">
        <v>27</v>
      </c>
      <c r="E21" s="3" t="s">
        <v>110</v>
      </c>
      <c r="F21" s="3" t="s">
        <v>111</v>
      </c>
      <c r="G21" s="5" t="s">
        <v>106</v>
      </c>
    </row>
    <row r="22" spans="2:7" ht="55.5" customHeight="1">
      <c r="B22" s="3" t="s">
        <v>85</v>
      </c>
      <c r="C22" s="12" t="s">
        <v>112</v>
      </c>
      <c r="D22" s="4" t="s">
        <v>29</v>
      </c>
      <c r="E22" s="3" t="s">
        <v>113</v>
      </c>
      <c r="F22" s="3"/>
      <c r="G22" s="10" t="s">
        <v>114</v>
      </c>
    </row>
    <row r="23" spans="2:7" ht="33" customHeight="1">
      <c r="B23" s="3" t="s">
        <v>85</v>
      </c>
      <c r="C23" s="13"/>
      <c r="D23" s="4" t="s">
        <v>30</v>
      </c>
      <c r="E23" s="3" t="s">
        <v>115</v>
      </c>
      <c r="F23" s="3"/>
      <c r="G23" s="11" t="s">
        <v>116</v>
      </c>
    </row>
    <row r="24" spans="2:7" ht="13.5">
      <c r="B24" s="3"/>
      <c r="C24" s="13"/>
      <c r="D24" s="4" t="s">
        <v>117</v>
      </c>
      <c r="E24" s="3" t="s">
        <v>118</v>
      </c>
      <c r="F24" s="3"/>
      <c r="G24" s="5" t="s">
        <v>119</v>
      </c>
    </row>
  </sheetData>
  <mergeCells count="3">
    <mergeCell ref="C6:C13"/>
    <mergeCell ref="C14:C21"/>
    <mergeCell ref="C2:C5"/>
  </mergeCells>
  <printOptions/>
  <pageMargins left="0.75" right="0.75" top="1" bottom="1" header="0.512" footer="0.512"/>
  <pageSetup horizontalDpi="180" verticalDpi="180" orientation="portrait" paperSize="9" r:id="rId1"/>
  <headerFooter alignWithMargins="0">
    <oddHeader>&amp;L&amp;F&amp;A&amp;R2007/2/9</oddHeader>
    <oddFooter>&amp;Rアステム株式会社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勘定奉行仕訳転記.xls</dc:title>
  <dc:subject/>
  <dc:creator>柴田充啓IT税理士</dc:creator>
  <cp:keywords/>
  <dc:description>2007/2/9</dc:description>
  <cp:lastModifiedBy>mituhiro</cp:lastModifiedBy>
  <cp:lastPrinted>2007-02-09T07:28:33Z</cp:lastPrinted>
  <dcterms:created xsi:type="dcterms:W3CDTF">2007-01-26T02:06:53Z</dcterms:created>
  <dcterms:modified xsi:type="dcterms:W3CDTF">2007-02-10T07:24:48Z</dcterms:modified>
  <cp:category>販売管理</cp:category>
  <cp:version/>
  <cp:contentType/>
  <cp:contentStatus/>
</cp:coreProperties>
</file>